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ebastian\Documents\ChatGPT\OsteoCertus\tmp\master-set-reconcile\"/>
    </mc:Choice>
  </mc:AlternateContent>
  <xr:revisionPtr revIDLastSave="0" documentId="13_ncr:1_{4E042EFA-ECF8-4F58-BBE0-5C66F1881B9F}" xr6:coauthVersionLast="47" xr6:coauthVersionMax="47" xr10:uidLastSave="{00000000-0000-0000-0000-000000000000}"/>
  <bookViews>
    <workbookView xWindow="2295" yWindow="2295" windowWidth="14400" windowHeight="7800" xr2:uid="{00000000-000D-0000-FFFF-FFFF00000000}"/>
  </bookViews>
  <sheets>
    <sheet name="Q4 2026" sheetId="1" r:id="rId1"/>
    <sheet name="Sheet1" sheetId="2" state="hidden" r:id="rId2"/>
  </sheets>
  <definedNames>
    <definedName name="_xlnm._FilterDatabase" localSheetId="0" hidden="1">'Q4 2026'!$A$8:$R$205</definedName>
    <definedName name="_xlnm.Print_Area" localSheetId="0">'Q4 2026'!$A$1:$R$204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o93OtkhEX99RZBgn6ISg0K/WygWlNi8Q3FcHt9g9jvE="/>
    </ext>
  </extLst>
</workbook>
</file>

<file path=xl/calcChain.xml><?xml version="1.0" encoding="utf-8"?>
<calcChain xmlns="http://schemas.openxmlformats.org/spreadsheetml/2006/main">
  <c r="Q173" i="1" l="1"/>
  <c r="M173" i="1"/>
  <c r="L173" i="1"/>
  <c r="K173" i="1"/>
  <c r="J173" i="1"/>
  <c r="I173" i="1"/>
  <c r="H173" i="1"/>
  <c r="G173" i="1"/>
  <c r="F173" i="1"/>
  <c r="E173" i="1"/>
  <c r="D173" i="1"/>
  <c r="C173" i="1"/>
  <c r="V192" i="1"/>
  <c r="W192" i="1"/>
  <c r="X192" i="1"/>
  <c r="Y192" i="1"/>
  <c r="Z192" i="1"/>
  <c r="AA192" i="1"/>
  <c r="AB192" i="1"/>
  <c r="AC192" i="1"/>
  <c r="AD192" i="1"/>
  <c r="AE192" i="1"/>
  <c r="AF192" i="1"/>
  <c r="R192" i="1"/>
  <c r="O192" i="1"/>
  <c r="V191" i="1"/>
  <c r="W191" i="1"/>
  <c r="X191" i="1"/>
  <c r="Y191" i="1"/>
  <c r="Z191" i="1"/>
  <c r="AA191" i="1"/>
  <c r="AB191" i="1"/>
  <c r="AC191" i="1"/>
  <c r="AD191" i="1"/>
  <c r="AE191" i="1"/>
  <c r="AF191" i="1"/>
  <c r="R191" i="1"/>
  <c r="O191" i="1"/>
  <c r="V82" i="1"/>
  <c r="W82" i="1"/>
  <c r="X82" i="1"/>
  <c r="Y82" i="1"/>
  <c r="Z82" i="1"/>
  <c r="AA82" i="1"/>
  <c r="AB82" i="1"/>
  <c r="AC82" i="1"/>
  <c r="AD82" i="1"/>
  <c r="AE82" i="1"/>
  <c r="AF82" i="1"/>
  <c r="R82" i="1"/>
  <c r="O82" i="1"/>
  <c r="V81" i="1"/>
  <c r="W81" i="1"/>
  <c r="X81" i="1"/>
  <c r="Y81" i="1"/>
  <c r="Z81" i="1"/>
  <c r="AA81" i="1"/>
  <c r="AB81" i="1"/>
  <c r="AC81" i="1"/>
  <c r="AD81" i="1"/>
  <c r="AE81" i="1"/>
  <c r="AF81" i="1"/>
  <c r="R81" i="1"/>
  <c r="O81" i="1"/>
  <c r="V80" i="1"/>
  <c r="W80" i="1"/>
  <c r="X80" i="1"/>
  <c r="Y80" i="1"/>
  <c r="Z80" i="1"/>
  <c r="AA80" i="1"/>
  <c r="AB80" i="1"/>
  <c r="AC80" i="1"/>
  <c r="AD80" i="1"/>
  <c r="AE80" i="1"/>
  <c r="AF80" i="1"/>
  <c r="R80" i="1"/>
  <c r="O80" i="1"/>
  <c r="V79" i="1"/>
  <c r="W79" i="1"/>
  <c r="X79" i="1"/>
  <c r="Y79" i="1"/>
  <c r="Z79" i="1"/>
  <c r="AA79" i="1"/>
  <c r="AB79" i="1"/>
  <c r="AC79" i="1"/>
  <c r="AD79" i="1"/>
  <c r="AE79" i="1"/>
  <c r="AF79" i="1"/>
  <c r="R79" i="1"/>
  <c r="O79" i="1"/>
  <c r="V78" i="1"/>
  <c r="W78" i="1"/>
  <c r="X78" i="1"/>
  <c r="Y78" i="1"/>
  <c r="Z78" i="1"/>
  <c r="AA78" i="1"/>
  <c r="AB78" i="1"/>
  <c r="AC78" i="1"/>
  <c r="AD78" i="1"/>
  <c r="AE78" i="1"/>
  <c r="AF78" i="1"/>
  <c r="R78" i="1"/>
  <c r="O78" i="1"/>
  <c r="V77" i="1"/>
  <c r="W77" i="1"/>
  <c r="X77" i="1"/>
  <c r="Y77" i="1"/>
  <c r="Z77" i="1"/>
  <c r="AA77" i="1"/>
  <c r="AB77" i="1"/>
  <c r="AC77" i="1"/>
  <c r="AD77" i="1"/>
  <c r="AE77" i="1"/>
  <c r="AF77" i="1"/>
  <c r="R77" i="1"/>
  <c r="O77" i="1"/>
  <c r="V76" i="1"/>
  <c r="W76" i="1"/>
  <c r="X76" i="1"/>
  <c r="Y76" i="1"/>
  <c r="Z76" i="1"/>
  <c r="AA76" i="1"/>
  <c r="AB76" i="1"/>
  <c r="AC76" i="1"/>
  <c r="AD76" i="1"/>
  <c r="AE76" i="1"/>
  <c r="AF76" i="1"/>
  <c r="R76" i="1"/>
  <c r="O76" i="1"/>
  <c r="V75" i="1"/>
  <c r="W75" i="1"/>
  <c r="X75" i="1"/>
  <c r="Y75" i="1"/>
  <c r="Z75" i="1"/>
  <c r="AA75" i="1"/>
  <c r="AB75" i="1"/>
  <c r="AC75" i="1"/>
  <c r="AD75" i="1"/>
  <c r="AE75" i="1"/>
  <c r="AF75" i="1"/>
  <c r="R75" i="1"/>
  <c r="O75" i="1"/>
  <c r="V74" i="1"/>
  <c r="W74" i="1"/>
  <c r="X74" i="1"/>
  <c r="Y74" i="1"/>
  <c r="Z74" i="1"/>
  <c r="AA74" i="1"/>
  <c r="AB74" i="1"/>
  <c r="AC74" i="1"/>
  <c r="AD74" i="1"/>
  <c r="AE74" i="1"/>
  <c r="AF74" i="1"/>
  <c r="R74" i="1"/>
  <c r="O74" i="1"/>
  <c r="V73" i="1"/>
  <c r="W73" i="1"/>
  <c r="X73" i="1"/>
  <c r="Y73" i="1"/>
  <c r="Z73" i="1"/>
  <c r="AA73" i="1"/>
  <c r="AB73" i="1"/>
  <c r="AC73" i="1"/>
  <c r="AD73" i="1"/>
  <c r="AE73" i="1"/>
  <c r="AF73" i="1"/>
  <c r="R73" i="1"/>
  <c r="O73" i="1"/>
  <c r="V72" i="1"/>
  <c r="W72" i="1"/>
  <c r="X72" i="1"/>
  <c r="Y72" i="1"/>
  <c r="Z72" i="1"/>
  <c r="AA72" i="1"/>
  <c r="AB72" i="1"/>
  <c r="AC72" i="1"/>
  <c r="AD72" i="1"/>
  <c r="AE72" i="1"/>
  <c r="AF72" i="1"/>
  <c r="R72" i="1"/>
  <c r="O72" i="1"/>
  <c r="V71" i="1"/>
  <c r="W71" i="1"/>
  <c r="X71" i="1"/>
  <c r="Y71" i="1"/>
  <c r="Z71" i="1"/>
  <c r="AA71" i="1"/>
  <c r="AB71" i="1"/>
  <c r="AC71" i="1"/>
  <c r="AD71" i="1"/>
  <c r="AE71" i="1"/>
  <c r="AF71" i="1"/>
  <c r="R71" i="1"/>
  <c r="O71" i="1"/>
  <c r="V70" i="1"/>
  <c r="W70" i="1"/>
  <c r="X70" i="1"/>
  <c r="Y70" i="1"/>
  <c r="Z70" i="1"/>
  <c r="AA70" i="1"/>
  <c r="AB70" i="1"/>
  <c r="AC70" i="1"/>
  <c r="AD70" i="1"/>
  <c r="AE70" i="1"/>
  <c r="AF70" i="1"/>
  <c r="R70" i="1"/>
  <c r="O70" i="1"/>
  <c r="V69" i="1"/>
  <c r="W69" i="1"/>
  <c r="X69" i="1"/>
  <c r="Y69" i="1"/>
  <c r="Z69" i="1"/>
  <c r="AA69" i="1"/>
  <c r="AB69" i="1"/>
  <c r="AC69" i="1"/>
  <c r="AD69" i="1"/>
  <c r="AE69" i="1"/>
  <c r="AF69" i="1"/>
  <c r="R69" i="1"/>
  <c r="O69" i="1"/>
  <c r="Q22" i="1"/>
  <c r="M22" i="1"/>
  <c r="L22" i="1"/>
  <c r="K22" i="1"/>
  <c r="J22" i="1"/>
  <c r="I22" i="1"/>
  <c r="H22" i="1"/>
  <c r="G22" i="1"/>
  <c r="F22" i="1"/>
  <c r="E22" i="1"/>
  <c r="D22" i="1"/>
  <c r="C22" i="1"/>
  <c r="Z120" i="1"/>
  <c r="AF194" i="1"/>
  <c r="AE194" i="1"/>
  <c r="AD194" i="1"/>
  <c r="AC194" i="1"/>
  <c r="AB194" i="1"/>
  <c r="AA194" i="1"/>
  <c r="Z194" i="1"/>
  <c r="Y194" i="1"/>
  <c r="W194" i="1"/>
  <c r="V194" i="1"/>
  <c r="R194" i="1"/>
  <c r="O194" i="1"/>
  <c r="X194" i="1" s="1"/>
  <c r="AF198" i="1"/>
  <c r="AF197" i="1"/>
  <c r="AF196" i="1"/>
  <c r="AF195" i="1"/>
  <c r="AF193" i="1"/>
  <c r="AF190" i="1"/>
  <c r="AF189" i="1"/>
  <c r="AF188" i="1"/>
  <c r="AF187" i="1"/>
  <c r="AF186" i="1"/>
  <c r="AF185" i="1"/>
  <c r="AF184" i="1"/>
  <c r="AF183" i="1"/>
  <c r="AF182" i="1"/>
  <c r="AF181" i="1"/>
  <c r="AF180" i="1"/>
  <c r="AF179" i="1"/>
  <c r="AF178" i="1"/>
  <c r="AF177" i="1"/>
  <c r="AF176" i="1"/>
  <c r="AF175" i="1"/>
  <c r="AF172" i="1"/>
  <c r="AF171" i="1"/>
  <c r="AF170" i="1"/>
  <c r="AF169" i="1"/>
  <c r="AF168" i="1"/>
  <c r="AF167" i="1"/>
  <c r="AF166" i="1"/>
  <c r="AF165" i="1"/>
  <c r="AF164" i="1"/>
  <c r="AF163" i="1"/>
  <c r="AF162" i="1"/>
  <c r="AF160" i="1"/>
  <c r="AF159" i="1"/>
  <c r="AF158" i="1"/>
  <c r="AF157" i="1"/>
  <c r="AF156" i="1"/>
  <c r="AF153" i="1"/>
  <c r="AF151" i="1"/>
  <c r="AF150" i="1"/>
  <c r="AF149" i="1"/>
  <c r="AF148" i="1"/>
  <c r="AF147" i="1"/>
  <c r="AF146" i="1"/>
  <c r="AF145" i="1"/>
  <c r="AF144" i="1"/>
  <c r="AF143" i="1"/>
  <c r="AF142" i="1"/>
  <c r="AF141" i="1"/>
  <c r="AF140" i="1"/>
  <c r="AF139" i="1"/>
  <c r="AF138" i="1"/>
  <c r="AF137" i="1"/>
  <c r="AF136" i="1"/>
  <c r="AF134" i="1"/>
  <c r="AF133" i="1"/>
  <c r="AF132" i="1"/>
  <c r="AF131" i="1"/>
  <c r="AF130" i="1"/>
  <c r="AF129" i="1"/>
  <c r="AF128" i="1"/>
  <c r="AF127" i="1"/>
  <c r="AF126" i="1"/>
  <c r="AF123" i="1"/>
  <c r="AF122" i="1"/>
  <c r="AF120" i="1"/>
  <c r="AF119" i="1"/>
  <c r="AF118" i="1"/>
  <c r="AF117" i="1"/>
  <c r="AF116" i="1"/>
  <c r="AF115" i="1"/>
  <c r="AF114" i="1"/>
  <c r="AF113" i="1"/>
  <c r="AF112" i="1"/>
  <c r="AF111" i="1"/>
  <c r="AF110" i="1"/>
  <c r="AF109" i="1"/>
  <c r="AF108" i="1"/>
  <c r="AF107" i="1"/>
  <c r="AF106" i="1"/>
  <c r="AF105" i="1"/>
  <c r="AF104" i="1"/>
  <c r="AF103" i="1"/>
  <c r="AF101" i="1"/>
  <c r="AF100" i="1"/>
  <c r="AF99" i="1"/>
  <c r="AF98" i="1"/>
  <c r="AF97" i="1"/>
  <c r="AF96" i="1"/>
  <c r="AF95" i="1"/>
  <c r="AF94" i="1"/>
  <c r="AF93" i="1"/>
  <c r="AF92" i="1"/>
  <c r="AF91" i="1"/>
  <c r="AF90" i="1"/>
  <c r="AF89" i="1"/>
  <c r="AF88" i="1"/>
  <c r="AF84" i="1"/>
  <c r="AF66" i="1"/>
  <c r="AF65" i="1"/>
  <c r="AF64" i="1"/>
  <c r="AF63" i="1"/>
  <c r="AF62" i="1"/>
  <c r="AF61" i="1"/>
  <c r="AF60" i="1"/>
  <c r="AF59" i="1"/>
  <c r="AF58" i="1"/>
  <c r="AF57" i="1"/>
  <c r="AF56" i="1"/>
  <c r="AF55" i="1"/>
  <c r="AF54" i="1"/>
  <c r="AF53" i="1"/>
  <c r="AF52" i="1"/>
  <c r="AF51" i="1"/>
  <c r="AF50" i="1"/>
  <c r="AF49" i="1"/>
  <c r="AF48" i="1"/>
  <c r="AF47" i="1"/>
  <c r="AF46" i="1"/>
  <c r="AF45" i="1"/>
  <c r="AF44" i="1"/>
  <c r="AF43" i="1"/>
  <c r="AF42" i="1"/>
  <c r="AF41" i="1"/>
  <c r="AF40" i="1"/>
  <c r="AF39" i="1"/>
  <c r="AF38" i="1"/>
  <c r="AF37" i="1"/>
  <c r="AF36" i="1"/>
  <c r="AF35" i="1"/>
  <c r="AF34" i="1"/>
  <c r="AF33" i="1"/>
  <c r="AF32" i="1"/>
  <c r="AF31" i="1"/>
  <c r="AF30" i="1"/>
  <c r="AF29" i="1"/>
  <c r="AF28" i="1"/>
  <c r="AF27" i="1"/>
  <c r="AF26" i="1"/>
  <c r="AF25" i="1"/>
  <c r="AF24" i="1"/>
  <c r="AE198" i="1"/>
  <c r="AE197" i="1"/>
  <c r="AE196" i="1"/>
  <c r="AE195" i="1"/>
  <c r="AE193" i="1"/>
  <c r="AE190" i="1"/>
  <c r="AE189" i="1"/>
  <c r="AE188" i="1"/>
  <c r="AE187" i="1"/>
  <c r="AE186" i="1"/>
  <c r="AE185" i="1"/>
  <c r="AE184" i="1"/>
  <c r="AE183" i="1"/>
  <c r="AE182" i="1"/>
  <c r="AE181" i="1"/>
  <c r="AE180" i="1"/>
  <c r="AE179" i="1"/>
  <c r="AE178" i="1"/>
  <c r="AE177" i="1"/>
  <c r="AE176" i="1"/>
  <c r="AE175" i="1"/>
  <c r="AE172" i="1"/>
  <c r="AE171" i="1"/>
  <c r="AE170" i="1"/>
  <c r="AE169" i="1"/>
  <c r="AE168" i="1"/>
  <c r="AE167" i="1"/>
  <c r="AE166" i="1"/>
  <c r="AE165" i="1"/>
  <c r="AE164" i="1"/>
  <c r="AE163" i="1"/>
  <c r="AE162" i="1"/>
  <c r="AE160" i="1"/>
  <c r="AE159" i="1"/>
  <c r="AE158" i="1"/>
  <c r="AE157" i="1"/>
  <c r="AE156" i="1"/>
  <c r="AE153" i="1"/>
  <c r="AE151" i="1"/>
  <c r="AE150" i="1"/>
  <c r="AE149" i="1"/>
  <c r="AE148" i="1"/>
  <c r="AE147" i="1"/>
  <c r="AE146" i="1"/>
  <c r="AE145" i="1"/>
  <c r="AE144" i="1"/>
  <c r="AE143" i="1"/>
  <c r="AE142" i="1"/>
  <c r="AE141" i="1"/>
  <c r="AE140" i="1"/>
  <c r="AE139" i="1"/>
  <c r="AE138" i="1"/>
  <c r="AE137" i="1"/>
  <c r="AE136" i="1"/>
  <c r="AE134" i="1"/>
  <c r="AE133" i="1"/>
  <c r="AE132" i="1"/>
  <c r="AE131" i="1"/>
  <c r="AE130" i="1"/>
  <c r="AE129" i="1"/>
  <c r="AE128" i="1"/>
  <c r="AE127" i="1"/>
  <c r="AE126" i="1"/>
  <c r="AE123" i="1"/>
  <c r="AE122" i="1"/>
  <c r="AE120" i="1"/>
  <c r="AE119" i="1"/>
  <c r="AE118" i="1"/>
  <c r="AE117" i="1"/>
  <c r="AE116" i="1"/>
  <c r="AE115" i="1"/>
  <c r="AE114" i="1"/>
  <c r="AE113" i="1"/>
  <c r="AE112" i="1"/>
  <c r="AE111" i="1"/>
  <c r="AE110" i="1"/>
  <c r="AE109" i="1"/>
  <c r="AE108" i="1"/>
  <c r="AE107" i="1"/>
  <c r="AE106" i="1"/>
  <c r="AE105" i="1"/>
  <c r="AE104" i="1"/>
  <c r="AE103" i="1"/>
  <c r="AE101" i="1"/>
  <c r="AE100" i="1"/>
  <c r="AE99" i="1"/>
  <c r="AE98" i="1"/>
  <c r="AE97" i="1"/>
  <c r="AE96" i="1"/>
  <c r="AE95" i="1"/>
  <c r="AE94" i="1"/>
  <c r="AE93" i="1"/>
  <c r="AE92" i="1"/>
  <c r="AE91" i="1"/>
  <c r="AE90" i="1"/>
  <c r="AE89" i="1"/>
  <c r="AE88" i="1"/>
  <c r="AE84" i="1"/>
  <c r="AE66" i="1"/>
  <c r="AE65" i="1"/>
  <c r="AE64" i="1"/>
  <c r="AE63" i="1"/>
  <c r="AE62" i="1"/>
  <c r="AE61" i="1"/>
  <c r="AE60" i="1"/>
  <c r="AE59" i="1"/>
  <c r="AE58" i="1"/>
  <c r="AE57" i="1"/>
  <c r="AE56" i="1"/>
  <c r="AE55" i="1"/>
  <c r="AE54" i="1"/>
  <c r="AE53" i="1"/>
  <c r="AE52" i="1"/>
  <c r="AE51" i="1"/>
  <c r="AE50" i="1"/>
  <c r="AE49" i="1"/>
  <c r="AE48" i="1"/>
  <c r="AE47" i="1"/>
  <c r="AE46" i="1"/>
  <c r="AE45" i="1"/>
  <c r="AE44" i="1"/>
  <c r="AE43" i="1"/>
  <c r="AE42" i="1"/>
  <c r="AE41" i="1"/>
  <c r="AE40" i="1"/>
  <c r="AE39" i="1"/>
  <c r="AE38" i="1"/>
  <c r="AE37" i="1"/>
  <c r="AE36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D198" i="1"/>
  <c r="AD197" i="1"/>
  <c r="AD196" i="1"/>
  <c r="AD195" i="1"/>
  <c r="AD193" i="1"/>
  <c r="AD190" i="1"/>
  <c r="AD189" i="1"/>
  <c r="AD188" i="1"/>
  <c r="AD187" i="1"/>
  <c r="AD186" i="1"/>
  <c r="AD185" i="1"/>
  <c r="AD184" i="1"/>
  <c r="AD183" i="1"/>
  <c r="AD182" i="1"/>
  <c r="AD181" i="1"/>
  <c r="AD180" i="1"/>
  <c r="AD179" i="1"/>
  <c r="AD178" i="1"/>
  <c r="AD177" i="1"/>
  <c r="AD176" i="1"/>
  <c r="AD175" i="1"/>
  <c r="AD172" i="1"/>
  <c r="AD171" i="1"/>
  <c r="AD170" i="1"/>
  <c r="AD169" i="1"/>
  <c r="AD168" i="1"/>
  <c r="AD167" i="1"/>
  <c r="AD166" i="1"/>
  <c r="AD165" i="1"/>
  <c r="AD164" i="1"/>
  <c r="AD163" i="1"/>
  <c r="AD162" i="1"/>
  <c r="AD160" i="1"/>
  <c r="AD159" i="1"/>
  <c r="AD158" i="1"/>
  <c r="AD157" i="1"/>
  <c r="AD156" i="1"/>
  <c r="AD153" i="1"/>
  <c r="AD151" i="1"/>
  <c r="AD150" i="1"/>
  <c r="AD149" i="1"/>
  <c r="AD148" i="1"/>
  <c r="AD147" i="1"/>
  <c r="AD146" i="1"/>
  <c r="AD145" i="1"/>
  <c r="AD144" i="1"/>
  <c r="AD143" i="1"/>
  <c r="AD142" i="1"/>
  <c r="AD141" i="1"/>
  <c r="AD140" i="1"/>
  <c r="AD139" i="1"/>
  <c r="AD138" i="1"/>
  <c r="AD137" i="1"/>
  <c r="AD136" i="1"/>
  <c r="AD134" i="1"/>
  <c r="AD133" i="1"/>
  <c r="AD132" i="1"/>
  <c r="AD131" i="1"/>
  <c r="AD130" i="1"/>
  <c r="AD129" i="1"/>
  <c r="AD128" i="1"/>
  <c r="AD127" i="1"/>
  <c r="AD126" i="1"/>
  <c r="AD123" i="1"/>
  <c r="AD122" i="1"/>
  <c r="AD120" i="1"/>
  <c r="AD119" i="1"/>
  <c r="AD118" i="1"/>
  <c r="AD117" i="1"/>
  <c r="AD116" i="1"/>
  <c r="AD115" i="1"/>
  <c r="AD114" i="1"/>
  <c r="AD113" i="1"/>
  <c r="AD112" i="1"/>
  <c r="AD111" i="1"/>
  <c r="AD110" i="1"/>
  <c r="AD109" i="1"/>
  <c r="AD108" i="1"/>
  <c r="AD107" i="1"/>
  <c r="AD106" i="1"/>
  <c r="AD105" i="1"/>
  <c r="AD104" i="1"/>
  <c r="AD103" i="1"/>
  <c r="AD101" i="1"/>
  <c r="AD100" i="1"/>
  <c r="AD99" i="1"/>
  <c r="AD98" i="1"/>
  <c r="AD97" i="1"/>
  <c r="AD96" i="1"/>
  <c r="AD95" i="1"/>
  <c r="AD94" i="1"/>
  <c r="AD93" i="1"/>
  <c r="AD92" i="1"/>
  <c r="AD91" i="1"/>
  <c r="AD90" i="1"/>
  <c r="AD89" i="1"/>
  <c r="AD88" i="1"/>
  <c r="AD84" i="1"/>
  <c r="AD66" i="1"/>
  <c r="AD65" i="1"/>
  <c r="AD64" i="1"/>
  <c r="AD63" i="1"/>
  <c r="AD62" i="1"/>
  <c r="AD61" i="1"/>
  <c r="AD60" i="1"/>
  <c r="AD59" i="1"/>
  <c r="AD58" i="1"/>
  <c r="AD57" i="1"/>
  <c r="AD56" i="1"/>
  <c r="AD55" i="1"/>
  <c r="AD54" i="1"/>
  <c r="AD53" i="1"/>
  <c r="AD52" i="1"/>
  <c r="AD51" i="1"/>
  <c r="AD50" i="1"/>
  <c r="AD49" i="1"/>
  <c r="AD48" i="1"/>
  <c r="AD47" i="1"/>
  <c r="AD46" i="1"/>
  <c r="AD45" i="1"/>
  <c r="AD44" i="1"/>
  <c r="AD43" i="1"/>
  <c r="AD42" i="1"/>
  <c r="AD41" i="1"/>
  <c r="AD40" i="1"/>
  <c r="AD39" i="1"/>
  <c r="AD38" i="1"/>
  <c r="AD37" i="1"/>
  <c r="AD36" i="1"/>
  <c r="AD35" i="1"/>
  <c r="AD34" i="1"/>
  <c r="AD33" i="1"/>
  <c r="AD32" i="1"/>
  <c r="AD31" i="1"/>
  <c r="AD30" i="1"/>
  <c r="AD29" i="1"/>
  <c r="AD28" i="1"/>
  <c r="AD27" i="1"/>
  <c r="AD26" i="1"/>
  <c r="AD25" i="1"/>
  <c r="AD24" i="1"/>
  <c r="AC198" i="1"/>
  <c r="AC197" i="1"/>
  <c r="AC196" i="1"/>
  <c r="AC195" i="1"/>
  <c r="AC193" i="1"/>
  <c r="AC190" i="1"/>
  <c r="AC189" i="1"/>
  <c r="AC188" i="1"/>
  <c r="AC187" i="1"/>
  <c r="AC186" i="1"/>
  <c r="AC185" i="1"/>
  <c r="AC184" i="1"/>
  <c r="AC183" i="1"/>
  <c r="AC182" i="1"/>
  <c r="AC181" i="1"/>
  <c r="AC180" i="1"/>
  <c r="AC179" i="1"/>
  <c r="AC178" i="1"/>
  <c r="AC177" i="1"/>
  <c r="AC176" i="1"/>
  <c r="AC175" i="1"/>
  <c r="AC172" i="1"/>
  <c r="AC171" i="1"/>
  <c r="AC170" i="1"/>
  <c r="AC169" i="1"/>
  <c r="AC168" i="1"/>
  <c r="AC167" i="1"/>
  <c r="AC166" i="1"/>
  <c r="AC165" i="1"/>
  <c r="AC164" i="1"/>
  <c r="AC163" i="1"/>
  <c r="AC162" i="1"/>
  <c r="AC160" i="1"/>
  <c r="AC159" i="1"/>
  <c r="AC158" i="1"/>
  <c r="AC157" i="1"/>
  <c r="AC156" i="1"/>
  <c r="AC153" i="1"/>
  <c r="AC151" i="1"/>
  <c r="AC150" i="1"/>
  <c r="AC149" i="1"/>
  <c r="AC148" i="1"/>
  <c r="AC147" i="1"/>
  <c r="AC146" i="1"/>
  <c r="AC145" i="1"/>
  <c r="AC144" i="1"/>
  <c r="AC143" i="1"/>
  <c r="AC142" i="1"/>
  <c r="AC141" i="1"/>
  <c r="AC140" i="1"/>
  <c r="AC139" i="1"/>
  <c r="AC138" i="1"/>
  <c r="AC137" i="1"/>
  <c r="AC136" i="1"/>
  <c r="AC134" i="1"/>
  <c r="AC133" i="1"/>
  <c r="AC132" i="1"/>
  <c r="AC131" i="1"/>
  <c r="AC130" i="1"/>
  <c r="AC129" i="1"/>
  <c r="AC128" i="1"/>
  <c r="AC127" i="1"/>
  <c r="AC126" i="1"/>
  <c r="AC123" i="1"/>
  <c r="AC122" i="1"/>
  <c r="AC120" i="1"/>
  <c r="AC119" i="1"/>
  <c r="AC118" i="1"/>
  <c r="AC117" i="1"/>
  <c r="AC116" i="1"/>
  <c r="AC115" i="1"/>
  <c r="AC114" i="1"/>
  <c r="AC113" i="1"/>
  <c r="AC112" i="1"/>
  <c r="AC111" i="1"/>
  <c r="AC110" i="1"/>
  <c r="AC109" i="1"/>
  <c r="AC108" i="1"/>
  <c r="AC107" i="1"/>
  <c r="AC106" i="1"/>
  <c r="AC105" i="1"/>
  <c r="AC104" i="1"/>
  <c r="AC103" i="1"/>
  <c r="AC101" i="1"/>
  <c r="AC100" i="1"/>
  <c r="AC99" i="1"/>
  <c r="AC98" i="1"/>
  <c r="AC97" i="1"/>
  <c r="AC96" i="1"/>
  <c r="AC95" i="1"/>
  <c r="AC94" i="1"/>
  <c r="AC93" i="1"/>
  <c r="AC92" i="1"/>
  <c r="AC91" i="1"/>
  <c r="AC90" i="1"/>
  <c r="AC89" i="1"/>
  <c r="AC88" i="1"/>
  <c r="AC84" i="1"/>
  <c r="AC66" i="1"/>
  <c r="AC65" i="1"/>
  <c r="AC64" i="1"/>
  <c r="AC63" i="1"/>
  <c r="AC62" i="1"/>
  <c r="AC61" i="1"/>
  <c r="AC60" i="1"/>
  <c r="AC59" i="1"/>
  <c r="AC58" i="1"/>
  <c r="AC57" i="1"/>
  <c r="AC56" i="1"/>
  <c r="AC55" i="1"/>
  <c r="AC54" i="1"/>
  <c r="AC53" i="1"/>
  <c r="AC52" i="1"/>
  <c r="AC51" i="1"/>
  <c r="AC50" i="1"/>
  <c r="AC49" i="1"/>
  <c r="AC48" i="1"/>
  <c r="AC47" i="1"/>
  <c r="AC46" i="1"/>
  <c r="AC45" i="1"/>
  <c r="AC44" i="1"/>
  <c r="AC43" i="1"/>
  <c r="AC42" i="1"/>
  <c r="AC41" i="1"/>
  <c r="AC40" i="1"/>
  <c r="AC39" i="1"/>
  <c r="AC38" i="1"/>
  <c r="AC37" i="1"/>
  <c r="AC36" i="1"/>
  <c r="AC35" i="1"/>
  <c r="AC34" i="1"/>
  <c r="AC33" i="1"/>
  <c r="AC32" i="1"/>
  <c r="AC31" i="1"/>
  <c r="AC30" i="1"/>
  <c r="AC29" i="1"/>
  <c r="AC28" i="1"/>
  <c r="AC27" i="1"/>
  <c r="AC26" i="1"/>
  <c r="AC25" i="1"/>
  <c r="AC24" i="1"/>
  <c r="AD7" i="1"/>
  <c r="AE7" i="1"/>
  <c r="AF7" i="1"/>
  <c r="AC7" i="1"/>
  <c r="AC6" i="1"/>
  <c r="L199" i="1"/>
  <c r="L67" i="1"/>
  <c r="M199" i="1"/>
  <c r="K199" i="1"/>
  <c r="J199" i="1"/>
  <c r="M67" i="1"/>
  <c r="K67" i="1"/>
  <c r="J67" i="1"/>
  <c r="AB55" i="1"/>
  <c r="AA55" i="1"/>
  <c r="Z55" i="1"/>
  <c r="Y55" i="1"/>
  <c r="W55" i="1"/>
  <c r="V55" i="1"/>
  <c r="R55" i="1"/>
  <c r="O55" i="1"/>
  <c r="X55" i="1" s="1"/>
  <c r="AB54" i="1"/>
  <c r="AA54" i="1"/>
  <c r="Z54" i="1"/>
  <c r="Y54" i="1"/>
  <c r="W54" i="1"/>
  <c r="V54" i="1"/>
  <c r="R54" i="1"/>
  <c r="O54" i="1"/>
  <c r="X54" i="1" s="1"/>
  <c r="Q67" i="1"/>
  <c r="R203" i="1" a="1"/>
  <c r="AB177" i="1" l="1"/>
  <c r="AA177" i="1"/>
  <c r="Z177" i="1"/>
  <c r="Y177" i="1"/>
  <c r="W177" i="1"/>
  <c r="V177" i="1"/>
  <c r="R177" i="1"/>
  <c r="O177" i="1"/>
  <c r="X177" i="1" s="1"/>
  <c r="Q199" i="1" l="1"/>
  <c r="I199" i="1"/>
  <c r="H199" i="1"/>
  <c r="G199" i="1"/>
  <c r="F199" i="1"/>
  <c r="E199" i="1"/>
  <c r="D199" i="1"/>
  <c r="C199" i="1"/>
  <c r="AB198" i="1"/>
  <c r="AA198" i="1"/>
  <c r="Z198" i="1"/>
  <c r="Y198" i="1"/>
  <c r="W198" i="1"/>
  <c r="V198" i="1"/>
  <c r="R198" i="1"/>
  <c r="O198" i="1"/>
  <c r="X198" i="1" s="1"/>
  <c r="AB197" i="1"/>
  <c r="AA197" i="1"/>
  <c r="Z197" i="1"/>
  <c r="Y197" i="1"/>
  <c r="W197" i="1"/>
  <c r="V197" i="1"/>
  <c r="R197" i="1"/>
  <c r="O197" i="1"/>
  <c r="X197" i="1" s="1"/>
  <c r="AB196" i="1"/>
  <c r="AA196" i="1"/>
  <c r="Z196" i="1"/>
  <c r="Y196" i="1"/>
  <c r="W196" i="1"/>
  <c r="V196" i="1"/>
  <c r="R196" i="1"/>
  <c r="O196" i="1"/>
  <c r="X196" i="1" s="1"/>
  <c r="AB195" i="1"/>
  <c r="AA195" i="1"/>
  <c r="Z195" i="1"/>
  <c r="Y195" i="1"/>
  <c r="W195" i="1"/>
  <c r="V195" i="1"/>
  <c r="R195" i="1"/>
  <c r="O195" i="1"/>
  <c r="X195" i="1" s="1"/>
  <c r="AB193" i="1"/>
  <c r="AA193" i="1"/>
  <c r="Z193" i="1"/>
  <c r="Y193" i="1"/>
  <c r="W193" i="1"/>
  <c r="V193" i="1"/>
  <c r="R193" i="1"/>
  <c r="O193" i="1"/>
  <c r="X193" i="1" s="1"/>
  <c r="AB190" i="1"/>
  <c r="AA190" i="1"/>
  <c r="Z190" i="1"/>
  <c r="Y190" i="1"/>
  <c r="W190" i="1"/>
  <c r="V190" i="1"/>
  <c r="R190" i="1"/>
  <c r="O190" i="1"/>
  <c r="X190" i="1" s="1"/>
  <c r="AB189" i="1"/>
  <c r="AA189" i="1"/>
  <c r="Z189" i="1"/>
  <c r="Y189" i="1"/>
  <c r="W189" i="1"/>
  <c r="V189" i="1"/>
  <c r="R189" i="1"/>
  <c r="O189" i="1"/>
  <c r="X189" i="1" s="1"/>
  <c r="AB188" i="1"/>
  <c r="AA188" i="1"/>
  <c r="Z188" i="1"/>
  <c r="Y188" i="1"/>
  <c r="W188" i="1"/>
  <c r="V188" i="1"/>
  <c r="R188" i="1"/>
  <c r="O188" i="1"/>
  <c r="X188" i="1" s="1"/>
  <c r="AB187" i="1"/>
  <c r="AA187" i="1"/>
  <c r="Z187" i="1"/>
  <c r="Y187" i="1"/>
  <c r="W187" i="1"/>
  <c r="V187" i="1"/>
  <c r="R187" i="1"/>
  <c r="O187" i="1"/>
  <c r="X187" i="1" s="1"/>
  <c r="AB186" i="1"/>
  <c r="AA186" i="1"/>
  <c r="Z186" i="1"/>
  <c r="Y186" i="1"/>
  <c r="W186" i="1"/>
  <c r="V186" i="1"/>
  <c r="R186" i="1"/>
  <c r="O186" i="1"/>
  <c r="X186" i="1" s="1"/>
  <c r="AB185" i="1"/>
  <c r="AA185" i="1"/>
  <c r="Z185" i="1"/>
  <c r="Y185" i="1"/>
  <c r="W185" i="1"/>
  <c r="V185" i="1"/>
  <c r="R185" i="1"/>
  <c r="O185" i="1"/>
  <c r="X185" i="1" s="1"/>
  <c r="AB184" i="1"/>
  <c r="AA184" i="1"/>
  <c r="Z184" i="1"/>
  <c r="Y184" i="1"/>
  <c r="W184" i="1"/>
  <c r="V184" i="1"/>
  <c r="R184" i="1"/>
  <c r="O184" i="1"/>
  <c r="X184" i="1" s="1"/>
  <c r="AB183" i="1"/>
  <c r="AA183" i="1"/>
  <c r="Z183" i="1"/>
  <c r="Y183" i="1"/>
  <c r="W183" i="1"/>
  <c r="V183" i="1"/>
  <c r="R183" i="1"/>
  <c r="O183" i="1"/>
  <c r="X183" i="1" s="1"/>
  <c r="AB182" i="1"/>
  <c r="AA182" i="1"/>
  <c r="Z182" i="1"/>
  <c r="Y182" i="1"/>
  <c r="W182" i="1"/>
  <c r="V182" i="1"/>
  <c r="R182" i="1"/>
  <c r="O182" i="1"/>
  <c r="X182" i="1" s="1"/>
  <c r="AB181" i="1"/>
  <c r="AA181" i="1"/>
  <c r="Z181" i="1"/>
  <c r="Y181" i="1"/>
  <c r="W181" i="1"/>
  <c r="V181" i="1"/>
  <c r="R181" i="1"/>
  <c r="O181" i="1"/>
  <c r="X181" i="1" s="1"/>
  <c r="AB180" i="1"/>
  <c r="AA180" i="1"/>
  <c r="Z180" i="1"/>
  <c r="Y180" i="1"/>
  <c r="W180" i="1"/>
  <c r="V180" i="1"/>
  <c r="R180" i="1"/>
  <c r="O180" i="1"/>
  <c r="X180" i="1" s="1"/>
  <c r="AB179" i="1"/>
  <c r="AA179" i="1"/>
  <c r="Z179" i="1"/>
  <c r="Y179" i="1"/>
  <c r="W179" i="1"/>
  <c r="V179" i="1"/>
  <c r="R179" i="1"/>
  <c r="O179" i="1"/>
  <c r="X179" i="1" s="1"/>
  <c r="AB178" i="1"/>
  <c r="AA178" i="1"/>
  <c r="Z178" i="1"/>
  <c r="Y178" i="1"/>
  <c r="W178" i="1"/>
  <c r="V178" i="1"/>
  <c r="R178" i="1"/>
  <c r="O178" i="1"/>
  <c r="X178" i="1" s="1"/>
  <c r="AB176" i="1"/>
  <c r="AA176" i="1"/>
  <c r="Z176" i="1"/>
  <c r="Y176" i="1"/>
  <c r="W176" i="1"/>
  <c r="V176" i="1"/>
  <c r="R176" i="1"/>
  <c r="O176" i="1"/>
  <c r="X176" i="1" s="1"/>
  <c r="AB175" i="1"/>
  <c r="AA175" i="1"/>
  <c r="Z175" i="1"/>
  <c r="Y175" i="1"/>
  <c r="W175" i="1"/>
  <c r="V175" i="1"/>
  <c r="R175" i="1"/>
  <c r="O175" i="1"/>
  <c r="X175" i="1" s="1"/>
  <c r="AB172" i="1"/>
  <c r="AA172" i="1"/>
  <c r="Z172" i="1"/>
  <c r="Y172" i="1"/>
  <c r="W172" i="1"/>
  <c r="V172" i="1"/>
  <c r="R172" i="1"/>
  <c r="O172" i="1"/>
  <c r="X172" i="1" s="1"/>
  <c r="AB171" i="1"/>
  <c r="AA171" i="1"/>
  <c r="Z171" i="1"/>
  <c r="Y171" i="1"/>
  <c r="W171" i="1"/>
  <c r="V171" i="1"/>
  <c r="R171" i="1"/>
  <c r="O171" i="1"/>
  <c r="X171" i="1" s="1"/>
  <c r="AB170" i="1"/>
  <c r="AA170" i="1"/>
  <c r="Z170" i="1"/>
  <c r="Y170" i="1"/>
  <c r="W170" i="1"/>
  <c r="V170" i="1"/>
  <c r="R170" i="1"/>
  <c r="O170" i="1"/>
  <c r="X170" i="1" s="1"/>
  <c r="AB169" i="1"/>
  <c r="AA169" i="1"/>
  <c r="Z169" i="1"/>
  <c r="Y169" i="1"/>
  <c r="W169" i="1"/>
  <c r="V169" i="1"/>
  <c r="R169" i="1"/>
  <c r="O169" i="1"/>
  <c r="X169" i="1" s="1"/>
  <c r="AB168" i="1"/>
  <c r="AA168" i="1"/>
  <c r="Z168" i="1"/>
  <c r="Y168" i="1"/>
  <c r="W168" i="1"/>
  <c r="V168" i="1"/>
  <c r="R168" i="1"/>
  <c r="O168" i="1"/>
  <c r="X168" i="1" s="1"/>
  <c r="AB167" i="1"/>
  <c r="AA167" i="1"/>
  <c r="Z167" i="1"/>
  <c r="Y167" i="1"/>
  <c r="W167" i="1"/>
  <c r="V167" i="1"/>
  <c r="R167" i="1"/>
  <c r="O167" i="1"/>
  <c r="X167" i="1" s="1"/>
  <c r="AB166" i="1"/>
  <c r="AA166" i="1"/>
  <c r="Z166" i="1"/>
  <c r="Y166" i="1"/>
  <c r="W166" i="1"/>
  <c r="V166" i="1"/>
  <c r="R166" i="1"/>
  <c r="O166" i="1"/>
  <c r="X166" i="1" s="1"/>
  <c r="AB165" i="1"/>
  <c r="AA165" i="1"/>
  <c r="Z165" i="1"/>
  <c r="Y165" i="1"/>
  <c r="W165" i="1"/>
  <c r="V165" i="1"/>
  <c r="R165" i="1"/>
  <c r="O165" i="1"/>
  <c r="X165" i="1" s="1"/>
  <c r="AB164" i="1"/>
  <c r="AA164" i="1"/>
  <c r="Z164" i="1"/>
  <c r="Y164" i="1"/>
  <c r="W164" i="1"/>
  <c r="V164" i="1"/>
  <c r="R164" i="1"/>
  <c r="O164" i="1"/>
  <c r="X164" i="1" s="1"/>
  <c r="AB163" i="1"/>
  <c r="AA163" i="1"/>
  <c r="Z163" i="1"/>
  <c r="Y163" i="1"/>
  <c r="W163" i="1"/>
  <c r="V163" i="1"/>
  <c r="R163" i="1"/>
  <c r="O163" i="1"/>
  <c r="X163" i="1" s="1"/>
  <c r="AB162" i="1"/>
  <c r="AA162" i="1"/>
  <c r="Z162" i="1"/>
  <c r="Y162" i="1"/>
  <c r="W162" i="1"/>
  <c r="V162" i="1"/>
  <c r="R162" i="1"/>
  <c r="O162" i="1"/>
  <c r="X162" i="1" s="1"/>
  <c r="AB160" i="1"/>
  <c r="AA160" i="1"/>
  <c r="Z160" i="1"/>
  <c r="Y160" i="1"/>
  <c r="W160" i="1"/>
  <c r="V160" i="1"/>
  <c r="R160" i="1"/>
  <c r="O160" i="1"/>
  <c r="X160" i="1" s="1"/>
  <c r="AB159" i="1"/>
  <c r="AA159" i="1"/>
  <c r="Z159" i="1"/>
  <c r="Y159" i="1"/>
  <c r="W159" i="1"/>
  <c r="V159" i="1"/>
  <c r="R159" i="1"/>
  <c r="O159" i="1"/>
  <c r="X159" i="1" s="1"/>
  <c r="AB158" i="1"/>
  <c r="AA158" i="1"/>
  <c r="Z158" i="1"/>
  <c r="Y158" i="1"/>
  <c r="W158" i="1"/>
  <c r="V158" i="1"/>
  <c r="R158" i="1"/>
  <c r="O158" i="1"/>
  <c r="X158" i="1" s="1"/>
  <c r="AB157" i="1"/>
  <c r="AA157" i="1"/>
  <c r="Z157" i="1"/>
  <c r="Y157" i="1"/>
  <c r="W157" i="1"/>
  <c r="V157" i="1"/>
  <c r="R157" i="1"/>
  <c r="O157" i="1"/>
  <c r="X157" i="1" s="1"/>
  <c r="AB156" i="1"/>
  <c r="AA156" i="1"/>
  <c r="Z156" i="1"/>
  <c r="Y156" i="1"/>
  <c r="W156" i="1"/>
  <c r="V156" i="1"/>
  <c r="R156" i="1"/>
  <c r="O156" i="1"/>
  <c r="X156" i="1" s="1"/>
  <c r="N155" i="1"/>
  <c r="N154" i="1"/>
  <c r="AB153" i="1"/>
  <c r="AA153" i="1"/>
  <c r="Z153" i="1"/>
  <c r="Y153" i="1"/>
  <c r="W153" i="1"/>
  <c r="V153" i="1"/>
  <c r="R153" i="1"/>
  <c r="O153" i="1"/>
  <c r="X153" i="1" s="1"/>
  <c r="AB151" i="1"/>
  <c r="AA151" i="1"/>
  <c r="Z151" i="1"/>
  <c r="Y151" i="1"/>
  <c r="W151" i="1"/>
  <c r="V151" i="1"/>
  <c r="R151" i="1"/>
  <c r="O151" i="1"/>
  <c r="X151" i="1" s="1"/>
  <c r="AB150" i="1"/>
  <c r="AA150" i="1"/>
  <c r="Z150" i="1"/>
  <c r="Y150" i="1"/>
  <c r="W150" i="1"/>
  <c r="V150" i="1"/>
  <c r="R150" i="1"/>
  <c r="O150" i="1"/>
  <c r="X150" i="1" s="1"/>
  <c r="AB149" i="1"/>
  <c r="AA149" i="1"/>
  <c r="Z149" i="1"/>
  <c r="Y149" i="1"/>
  <c r="W149" i="1"/>
  <c r="V149" i="1"/>
  <c r="R149" i="1"/>
  <c r="O149" i="1"/>
  <c r="X149" i="1" s="1"/>
  <c r="AB148" i="1"/>
  <c r="AA148" i="1"/>
  <c r="Z148" i="1"/>
  <c r="Y148" i="1"/>
  <c r="W148" i="1"/>
  <c r="V148" i="1"/>
  <c r="R148" i="1"/>
  <c r="O148" i="1"/>
  <c r="X148" i="1" s="1"/>
  <c r="AB147" i="1"/>
  <c r="AA147" i="1"/>
  <c r="Z147" i="1"/>
  <c r="Y147" i="1"/>
  <c r="W147" i="1"/>
  <c r="V147" i="1"/>
  <c r="R147" i="1"/>
  <c r="O147" i="1"/>
  <c r="X147" i="1" s="1"/>
  <c r="AB146" i="1"/>
  <c r="AA146" i="1"/>
  <c r="Z146" i="1"/>
  <c r="Y146" i="1"/>
  <c r="W146" i="1"/>
  <c r="V146" i="1"/>
  <c r="R146" i="1"/>
  <c r="O146" i="1"/>
  <c r="X146" i="1" s="1"/>
  <c r="AB145" i="1"/>
  <c r="AA145" i="1"/>
  <c r="Z145" i="1"/>
  <c r="Y145" i="1"/>
  <c r="W145" i="1"/>
  <c r="V145" i="1"/>
  <c r="R145" i="1"/>
  <c r="O145" i="1"/>
  <c r="X145" i="1" s="1"/>
  <c r="AB144" i="1"/>
  <c r="AA144" i="1"/>
  <c r="Z144" i="1"/>
  <c r="Y144" i="1"/>
  <c r="W144" i="1"/>
  <c r="V144" i="1"/>
  <c r="R144" i="1"/>
  <c r="O144" i="1"/>
  <c r="X144" i="1" s="1"/>
  <c r="AB143" i="1"/>
  <c r="AA143" i="1"/>
  <c r="Z143" i="1"/>
  <c r="Y143" i="1"/>
  <c r="W143" i="1"/>
  <c r="V143" i="1"/>
  <c r="R143" i="1"/>
  <c r="O143" i="1"/>
  <c r="X143" i="1" s="1"/>
  <c r="AB142" i="1"/>
  <c r="AA142" i="1"/>
  <c r="Z142" i="1"/>
  <c r="Y142" i="1"/>
  <c r="W142" i="1"/>
  <c r="V142" i="1"/>
  <c r="R142" i="1"/>
  <c r="O142" i="1"/>
  <c r="X142" i="1" s="1"/>
  <c r="AB141" i="1"/>
  <c r="AA141" i="1"/>
  <c r="Z141" i="1"/>
  <c r="Y141" i="1"/>
  <c r="W141" i="1"/>
  <c r="V141" i="1"/>
  <c r="R141" i="1"/>
  <c r="O141" i="1"/>
  <c r="X141" i="1" s="1"/>
  <c r="AB140" i="1"/>
  <c r="AA140" i="1"/>
  <c r="Z140" i="1"/>
  <c r="Y140" i="1"/>
  <c r="W140" i="1"/>
  <c r="V140" i="1"/>
  <c r="R140" i="1"/>
  <c r="O140" i="1"/>
  <c r="X140" i="1" s="1"/>
  <c r="AB139" i="1"/>
  <c r="AA139" i="1"/>
  <c r="Z139" i="1"/>
  <c r="Y139" i="1"/>
  <c r="W139" i="1"/>
  <c r="V139" i="1"/>
  <c r="R139" i="1"/>
  <c r="O139" i="1"/>
  <c r="X139" i="1" s="1"/>
  <c r="AB138" i="1"/>
  <c r="AA138" i="1"/>
  <c r="Z138" i="1"/>
  <c r="Y138" i="1"/>
  <c r="W138" i="1"/>
  <c r="V138" i="1"/>
  <c r="R138" i="1"/>
  <c r="O138" i="1"/>
  <c r="X138" i="1" s="1"/>
  <c r="AB137" i="1"/>
  <c r="AA137" i="1"/>
  <c r="Z137" i="1"/>
  <c r="Y137" i="1"/>
  <c r="W137" i="1"/>
  <c r="V137" i="1"/>
  <c r="R137" i="1"/>
  <c r="O137" i="1"/>
  <c r="X137" i="1" s="1"/>
  <c r="AB136" i="1"/>
  <c r="AA136" i="1"/>
  <c r="Z136" i="1"/>
  <c r="Y136" i="1"/>
  <c r="W136" i="1"/>
  <c r="V136" i="1"/>
  <c r="R136" i="1"/>
  <c r="O136" i="1"/>
  <c r="X136" i="1" s="1"/>
  <c r="AB134" i="1"/>
  <c r="AA134" i="1"/>
  <c r="Z134" i="1"/>
  <c r="Y134" i="1"/>
  <c r="W134" i="1"/>
  <c r="V134" i="1"/>
  <c r="R134" i="1"/>
  <c r="O134" i="1"/>
  <c r="X134" i="1" s="1"/>
  <c r="AB133" i="1"/>
  <c r="AA133" i="1"/>
  <c r="Z133" i="1"/>
  <c r="Y133" i="1"/>
  <c r="W133" i="1"/>
  <c r="V133" i="1"/>
  <c r="R133" i="1"/>
  <c r="O133" i="1"/>
  <c r="X133" i="1" s="1"/>
  <c r="AB132" i="1"/>
  <c r="AA132" i="1"/>
  <c r="Z132" i="1"/>
  <c r="Y132" i="1"/>
  <c r="W132" i="1"/>
  <c r="V132" i="1"/>
  <c r="R132" i="1"/>
  <c r="O132" i="1"/>
  <c r="X132" i="1" s="1"/>
  <c r="AB131" i="1"/>
  <c r="AA131" i="1"/>
  <c r="Z131" i="1"/>
  <c r="Y131" i="1"/>
  <c r="W131" i="1"/>
  <c r="V131" i="1"/>
  <c r="R131" i="1"/>
  <c r="O131" i="1"/>
  <c r="X131" i="1" s="1"/>
  <c r="AB130" i="1"/>
  <c r="AA130" i="1"/>
  <c r="Z130" i="1"/>
  <c r="Y130" i="1"/>
  <c r="W130" i="1"/>
  <c r="V130" i="1"/>
  <c r="R130" i="1"/>
  <c r="O130" i="1"/>
  <c r="X130" i="1" s="1"/>
  <c r="AB129" i="1"/>
  <c r="AA129" i="1"/>
  <c r="Z129" i="1"/>
  <c r="Y129" i="1"/>
  <c r="W129" i="1"/>
  <c r="V129" i="1"/>
  <c r="R129" i="1"/>
  <c r="O129" i="1"/>
  <c r="X129" i="1" s="1"/>
  <c r="AB128" i="1"/>
  <c r="AA128" i="1"/>
  <c r="Z128" i="1"/>
  <c r="Y128" i="1"/>
  <c r="W128" i="1"/>
  <c r="V128" i="1"/>
  <c r="R128" i="1"/>
  <c r="O128" i="1"/>
  <c r="X128" i="1" s="1"/>
  <c r="AB127" i="1"/>
  <c r="AA127" i="1"/>
  <c r="Z127" i="1"/>
  <c r="Y127" i="1"/>
  <c r="W127" i="1"/>
  <c r="V127" i="1"/>
  <c r="R127" i="1"/>
  <c r="O127" i="1"/>
  <c r="X127" i="1" s="1"/>
  <c r="AB126" i="1"/>
  <c r="AA126" i="1"/>
  <c r="Z126" i="1"/>
  <c r="Y126" i="1"/>
  <c r="W126" i="1"/>
  <c r="V126" i="1"/>
  <c r="R126" i="1"/>
  <c r="O126" i="1"/>
  <c r="X126" i="1" s="1"/>
  <c r="N125" i="1"/>
  <c r="N124" i="1"/>
  <c r="AB123" i="1"/>
  <c r="AA123" i="1"/>
  <c r="Z123" i="1"/>
  <c r="Y123" i="1"/>
  <c r="W123" i="1"/>
  <c r="V123" i="1"/>
  <c r="R123" i="1"/>
  <c r="O123" i="1"/>
  <c r="X123" i="1" s="1"/>
  <c r="AB122" i="1"/>
  <c r="AA122" i="1"/>
  <c r="Z122" i="1"/>
  <c r="Y122" i="1"/>
  <c r="W122" i="1"/>
  <c r="V122" i="1"/>
  <c r="R122" i="1"/>
  <c r="O122" i="1"/>
  <c r="X122" i="1" s="1"/>
  <c r="AB120" i="1"/>
  <c r="AA120" i="1"/>
  <c r="Y120" i="1"/>
  <c r="W120" i="1"/>
  <c r="V120" i="1"/>
  <c r="R120" i="1"/>
  <c r="O120" i="1"/>
  <c r="X120" i="1" s="1"/>
  <c r="AB119" i="1"/>
  <c r="AA119" i="1"/>
  <c r="Z119" i="1"/>
  <c r="Y119" i="1"/>
  <c r="W119" i="1"/>
  <c r="V119" i="1"/>
  <c r="R119" i="1"/>
  <c r="O119" i="1"/>
  <c r="X119" i="1" s="1"/>
  <c r="AB118" i="1"/>
  <c r="AA118" i="1"/>
  <c r="Z118" i="1"/>
  <c r="Y118" i="1"/>
  <c r="W118" i="1"/>
  <c r="V118" i="1"/>
  <c r="R118" i="1"/>
  <c r="O118" i="1"/>
  <c r="X118" i="1" s="1"/>
  <c r="AB117" i="1"/>
  <c r="AA117" i="1"/>
  <c r="Z117" i="1"/>
  <c r="Y117" i="1"/>
  <c r="W117" i="1"/>
  <c r="V117" i="1"/>
  <c r="R117" i="1"/>
  <c r="O117" i="1"/>
  <c r="X117" i="1" s="1"/>
  <c r="AB116" i="1"/>
  <c r="AA116" i="1"/>
  <c r="Z116" i="1"/>
  <c r="Y116" i="1"/>
  <c r="W116" i="1"/>
  <c r="V116" i="1"/>
  <c r="R116" i="1"/>
  <c r="O116" i="1"/>
  <c r="X116" i="1" s="1"/>
  <c r="AB115" i="1"/>
  <c r="AA115" i="1"/>
  <c r="Z115" i="1"/>
  <c r="Y115" i="1"/>
  <c r="W115" i="1"/>
  <c r="V115" i="1"/>
  <c r="R115" i="1"/>
  <c r="O115" i="1"/>
  <c r="X115" i="1" s="1"/>
  <c r="AB114" i="1"/>
  <c r="AA114" i="1"/>
  <c r="Z114" i="1"/>
  <c r="Y114" i="1"/>
  <c r="W114" i="1"/>
  <c r="V114" i="1"/>
  <c r="R114" i="1"/>
  <c r="O114" i="1"/>
  <c r="X114" i="1" s="1"/>
  <c r="AB113" i="1"/>
  <c r="AA113" i="1"/>
  <c r="Z113" i="1"/>
  <c r="Y113" i="1"/>
  <c r="W113" i="1"/>
  <c r="V113" i="1"/>
  <c r="R113" i="1"/>
  <c r="O113" i="1"/>
  <c r="X113" i="1" s="1"/>
  <c r="AB112" i="1"/>
  <c r="AA112" i="1"/>
  <c r="Z112" i="1"/>
  <c r="Y112" i="1"/>
  <c r="W112" i="1"/>
  <c r="V112" i="1"/>
  <c r="R112" i="1"/>
  <c r="O112" i="1"/>
  <c r="X112" i="1" s="1"/>
  <c r="AB111" i="1"/>
  <c r="AA111" i="1"/>
  <c r="Z111" i="1"/>
  <c r="Y111" i="1"/>
  <c r="W111" i="1"/>
  <c r="V111" i="1"/>
  <c r="R111" i="1"/>
  <c r="O111" i="1"/>
  <c r="X111" i="1" s="1"/>
  <c r="AB110" i="1"/>
  <c r="AA110" i="1"/>
  <c r="Z110" i="1"/>
  <c r="Y110" i="1"/>
  <c r="W110" i="1"/>
  <c r="V110" i="1"/>
  <c r="R110" i="1"/>
  <c r="O110" i="1"/>
  <c r="X110" i="1" s="1"/>
  <c r="AB109" i="1"/>
  <c r="AA109" i="1"/>
  <c r="Z109" i="1"/>
  <c r="Y109" i="1"/>
  <c r="W109" i="1"/>
  <c r="V109" i="1"/>
  <c r="R109" i="1"/>
  <c r="O109" i="1"/>
  <c r="X109" i="1" s="1"/>
  <c r="AB108" i="1"/>
  <c r="AA108" i="1"/>
  <c r="Z108" i="1"/>
  <c r="Y108" i="1"/>
  <c r="W108" i="1"/>
  <c r="V108" i="1"/>
  <c r="R108" i="1"/>
  <c r="O108" i="1"/>
  <c r="X108" i="1" s="1"/>
  <c r="AB107" i="1"/>
  <c r="AA107" i="1"/>
  <c r="Z107" i="1"/>
  <c r="Y107" i="1"/>
  <c r="W107" i="1"/>
  <c r="V107" i="1"/>
  <c r="R107" i="1"/>
  <c r="O107" i="1"/>
  <c r="X107" i="1" s="1"/>
  <c r="AB106" i="1"/>
  <c r="AA106" i="1"/>
  <c r="Z106" i="1"/>
  <c r="Y106" i="1"/>
  <c r="W106" i="1"/>
  <c r="V106" i="1"/>
  <c r="R106" i="1"/>
  <c r="O106" i="1"/>
  <c r="X106" i="1" s="1"/>
  <c r="AB105" i="1"/>
  <c r="AA105" i="1"/>
  <c r="Z105" i="1"/>
  <c r="Y105" i="1"/>
  <c r="W105" i="1"/>
  <c r="V105" i="1"/>
  <c r="R105" i="1"/>
  <c r="O105" i="1"/>
  <c r="X105" i="1" s="1"/>
  <c r="AB104" i="1"/>
  <c r="AA104" i="1"/>
  <c r="Z104" i="1"/>
  <c r="Y104" i="1"/>
  <c r="W104" i="1"/>
  <c r="V104" i="1"/>
  <c r="R104" i="1"/>
  <c r="O104" i="1"/>
  <c r="X104" i="1" s="1"/>
  <c r="AB103" i="1"/>
  <c r="AA103" i="1"/>
  <c r="Z103" i="1"/>
  <c r="Y103" i="1"/>
  <c r="W103" i="1"/>
  <c r="V103" i="1"/>
  <c r="R103" i="1"/>
  <c r="O103" i="1"/>
  <c r="X103" i="1" s="1"/>
  <c r="AB101" i="1"/>
  <c r="AA101" i="1"/>
  <c r="Z101" i="1"/>
  <c r="Y101" i="1"/>
  <c r="W101" i="1"/>
  <c r="V101" i="1"/>
  <c r="R101" i="1"/>
  <c r="O101" i="1"/>
  <c r="X101" i="1" s="1"/>
  <c r="AB100" i="1"/>
  <c r="AA100" i="1"/>
  <c r="Z100" i="1"/>
  <c r="Y100" i="1"/>
  <c r="W100" i="1"/>
  <c r="V100" i="1"/>
  <c r="R100" i="1"/>
  <c r="O100" i="1"/>
  <c r="X100" i="1" s="1"/>
  <c r="AB99" i="1"/>
  <c r="AA99" i="1"/>
  <c r="Z99" i="1"/>
  <c r="Y99" i="1"/>
  <c r="W99" i="1"/>
  <c r="V99" i="1"/>
  <c r="R99" i="1"/>
  <c r="O99" i="1"/>
  <c r="X99" i="1" s="1"/>
  <c r="AB98" i="1"/>
  <c r="AA98" i="1"/>
  <c r="Z98" i="1"/>
  <c r="Y98" i="1"/>
  <c r="W98" i="1"/>
  <c r="V98" i="1"/>
  <c r="R98" i="1"/>
  <c r="O98" i="1"/>
  <c r="X98" i="1" s="1"/>
  <c r="AB97" i="1"/>
  <c r="AA97" i="1"/>
  <c r="Z97" i="1"/>
  <c r="Y97" i="1"/>
  <c r="W97" i="1"/>
  <c r="V97" i="1"/>
  <c r="R97" i="1"/>
  <c r="O97" i="1"/>
  <c r="X97" i="1" s="1"/>
  <c r="AB96" i="1"/>
  <c r="AA96" i="1"/>
  <c r="Z96" i="1"/>
  <c r="Y96" i="1"/>
  <c r="W96" i="1"/>
  <c r="V96" i="1"/>
  <c r="R96" i="1"/>
  <c r="O96" i="1"/>
  <c r="X96" i="1" s="1"/>
  <c r="AB95" i="1"/>
  <c r="AA95" i="1"/>
  <c r="Z95" i="1"/>
  <c r="Y95" i="1"/>
  <c r="W95" i="1"/>
  <c r="V95" i="1"/>
  <c r="R95" i="1"/>
  <c r="O95" i="1"/>
  <c r="X95" i="1" s="1"/>
  <c r="AB94" i="1"/>
  <c r="AA94" i="1"/>
  <c r="Z94" i="1"/>
  <c r="Y94" i="1"/>
  <c r="W94" i="1"/>
  <c r="V94" i="1"/>
  <c r="R94" i="1"/>
  <c r="O94" i="1"/>
  <c r="X94" i="1" s="1"/>
  <c r="AB93" i="1"/>
  <c r="AA93" i="1"/>
  <c r="Z93" i="1"/>
  <c r="Y93" i="1"/>
  <c r="W93" i="1"/>
  <c r="V93" i="1"/>
  <c r="R93" i="1"/>
  <c r="O93" i="1"/>
  <c r="X93" i="1" s="1"/>
  <c r="AB92" i="1"/>
  <c r="AA92" i="1"/>
  <c r="Z92" i="1"/>
  <c r="Y92" i="1"/>
  <c r="W92" i="1"/>
  <c r="V92" i="1"/>
  <c r="R92" i="1"/>
  <c r="O92" i="1"/>
  <c r="X92" i="1" s="1"/>
  <c r="AB91" i="1"/>
  <c r="AA91" i="1"/>
  <c r="Z91" i="1"/>
  <c r="Y91" i="1"/>
  <c r="W91" i="1"/>
  <c r="V91" i="1"/>
  <c r="R91" i="1"/>
  <c r="O91" i="1"/>
  <c r="X91" i="1" s="1"/>
  <c r="AB90" i="1"/>
  <c r="AA90" i="1"/>
  <c r="Z90" i="1"/>
  <c r="Y90" i="1"/>
  <c r="W90" i="1"/>
  <c r="V90" i="1"/>
  <c r="R90" i="1"/>
  <c r="O90" i="1"/>
  <c r="X90" i="1" s="1"/>
  <c r="AB89" i="1"/>
  <c r="AA89" i="1"/>
  <c r="Z89" i="1"/>
  <c r="Y89" i="1"/>
  <c r="W89" i="1"/>
  <c r="V89" i="1"/>
  <c r="R89" i="1"/>
  <c r="O89" i="1"/>
  <c r="X89" i="1" s="1"/>
  <c r="AB88" i="1"/>
  <c r="AA88" i="1"/>
  <c r="Z88" i="1"/>
  <c r="Y88" i="1"/>
  <c r="W88" i="1"/>
  <c r="V88" i="1"/>
  <c r="R88" i="1"/>
  <c r="O88" i="1"/>
  <c r="X88" i="1" s="1"/>
  <c r="N87" i="1"/>
  <c r="N86" i="1"/>
  <c r="N85" i="1"/>
  <c r="AB84" i="1"/>
  <c r="AA84" i="1"/>
  <c r="Z84" i="1"/>
  <c r="Y84" i="1"/>
  <c r="W84" i="1"/>
  <c r="V84" i="1"/>
  <c r="R84" i="1"/>
  <c r="O84" i="1"/>
  <c r="X84" i="1" s="1"/>
  <c r="I67" i="1"/>
  <c r="H67" i="1"/>
  <c r="G67" i="1"/>
  <c r="F67" i="1"/>
  <c r="E67" i="1"/>
  <c r="D67" i="1"/>
  <c r="C67" i="1"/>
  <c r="AB66" i="1"/>
  <c r="AA66" i="1"/>
  <c r="Z66" i="1"/>
  <c r="Y66" i="1"/>
  <c r="W66" i="1"/>
  <c r="V66" i="1"/>
  <c r="R66" i="1"/>
  <c r="O66" i="1"/>
  <c r="X66" i="1" s="1"/>
  <c r="AB65" i="1"/>
  <c r="AA65" i="1"/>
  <c r="Z65" i="1"/>
  <c r="Y65" i="1"/>
  <c r="W65" i="1"/>
  <c r="V65" i="1"/>
  <c r="R65" i="1"/>
  <c r="O65" i="1"/>
  <c r="X65" i="1" s="1"/>
  <c r="AB64" i="1"/>
  <c r="AA64" i="1"/>
  <c r="Z64" i="1"/>
  <c r="Y64" i="1"/>
  <c r="W64" i="1"/>
  <c r="V64" i="1"/>
  <c r="R64" i="1"/>
  <c r="O64" i="1"/>
  <c r="X64" i="1" s="1"/>
  <c r="AB63" i="1"/>
  <c r="AA63" i="1"/>
  <c r="Z63" i="1"/>
  <c r="Y63" i="1"/>
  <c r="W63" i="1"/>
  <c r="V63" i="1"/>
  <c r="R63" i="1"/>
  <c r="O63" i="1"/>
  <c r="X63" i="1" s="1"/>
  <c r="AB62" i="1"/>
  <c r="AA62" i="1"/>
  <c r="Z62" i="1"/>
  <c r="Y62" i="1"/>
  <c r="W62" i="1"/>
  <c r="V62" i="1"/>
  <c r="R62" i="1"/>
  <c r="O62" i="1"/>
  <c r="X62" i="1" s="1"/>
  <c r="AB61" i="1"/>
  <c r="AA61" i="1"/>
  <c r="Z61" i="1"/>
  <c r="Y61" i="1"/>
  <c r="W61" i="1"/>
  <c r="V61" i="1"/>
  <c r="R61" i="1"/>
  <c r="O61" i="1"/>
  <c r="X61" i="1" s="1"/>
  <c r="AB60" i="1"/>
  <c r="AA60" i="1"/>
  <c r="Z60" i="1"/>
  <c r="Y60" i="1"/>
  <c r="W60" i="1"/>
  <c r="V60" i="1"/>
  <c r="R60" i="1"/>
  <c r="O60" i="1"/>
  <c r="X60" i="1" s="1"/>
  <c r="AB59" i="1"/>
  <c r="AA59" i="1"/>
  <c r="Z59" i="1"/>
  <c r="Y59" i="1"/>
  <c r="W59" i="1"/>
  <c r="V59" i="1"/>
  <c r="R59" i="1"/>
  <c r="O59" i="1"/>
  <c r="X59" i="1" s="1"/>
  <c r="AB58" i="1"/>
  <c r="AA58" i="1"/>
  <c r="Z58" i="1"/>
  <c r="Y58" i="1"/>
  <c r="W58" i="1"/>
  <c r="V58" i="1"/>
  <c r="R58" i="1"/>
  <c r="O58" i="1"/>
  <c r="X58" i="1" s="1"/>
  <c r="AB57" i="1"/>
  <c r="AA57" i="1"/>
  <c r="Z57" i="1"/>
  <c r="Y57" i="1"/>
  <c r="W57" i="1"/>
  <c r="V57" i="1"/>
  <c r="R57" i="1"/>
  <c r="O57" i="1"/>
  <c r="X57" i="1" s="1"/>
  <c r="AB56" i="1"/>
  <c r="AA56" i="1"/>
  <c r="Z56" i="1"/>
  <c r="Y56" i="1"/>
  <c r="W56" i="1"/>
  <c r="V56" i="1"/>
  <c r="R56" i="1"/>
  <c r="O56" i="1"/>
  <c r="X56" i="1" s="1"/>
  <c r="AB53" i="1"/>
  <c r="AA53" i="1"/>
  <c r="Z53" i="1"/>
  <c r="Y53" i="1"/>
  <c r="W53" i="1"/>
  <c r="V53" i="1"/>
  <c r="R53" i="1"/>
  <c r="O53" i="1"/>
  <c r="X53" i="1" s="1"/>
  <c r="AB52" i="1"/>
  <c r="AA52" i="1"/>
  <c r="Z52" i="1"/>
  <c r="Y52" i="1"/>
  <c r="W52" i="1"/>
  <c r="V52" i="1"/>
  <c r="R52" i="1"/>
  <c r="O52" i="1"/>
  <c r="X52" i="1" s="1"/>
  <c r="AB51" i="1"/>
  <c r="AA51" i="1"/>
  <c r="Z51" i="1"/>
  <c r="Y51" i="1"/>
  <c r="W51" i="1"/>
  <c r="V51" i="1"/>
  <c r="R51" i="1"/>
  <c r="O51" i="1"/>
  <c r="X51" i="1" s="1"/>
  <c r="AB50" i="1"/>
  <c r="AA50" i="1"/>
  <c r="Z50" i="1"/>
  <c r="Y50" i="1"/>
  <c r="W50" i="1"/>
  <c r="V50" i="1"/>
  <c r="R50" i="1"/>
  <c r="O50" i="1"/>
  <c r="X50" i="1" s="1"/>
  <c r="AB49" i="1"/>
  <c r="AA49" i="1"/>
  <c r="Z49" i="1"/>
  <c r="Y49" i="1"/>
  <c r="W49" i="1"/>
  <c r="V49" i="1"/>
  <c r="R49" i="1"/>
  <c r="O49" i="1"/>
  <c r="X49" i="1" s="1"/>
  <c r="AB48" i="1"/>
  <c r="AA48" i="1"/>
  <c r="Z48" i="1"/>
  <c r="Y48" i="1"/>
  <c r="W48" i="1"/>
  <c r="V48" i="1"/>
  <c r="R48" i="1"/>
  <c r="O48" i="1"/>
  <c r="X48" i="1" s="1"/>
  <c r="AB47" i="1"/>
  <c r="AA47" i="1"/>
  <c r="Z47" i="1"/>
  <c r="Y47" i="1"/>
  <c r="W47" i="1"/>
  <c r="V47" i="1"/>
  <c r="R47" i="1"/>
  <c r="O47" i="1"/>
  <c r="X47" i="1" s="1"/>
  <c r="AB46" i="1"/>
  <c r="AA46" i="1"/>
  <c r="Z46" i="1"/>
  <c r="Y46" i="1"/>
  <c r="W46" i="1"/>
  <c r="V46" i="1"/>
  <c r="R46" i="1"/>
  <c r="O46" i="1"/>
  <c r="X46" i="1" s="1"/>
  <c r="AB45" i="1"/>
  <c r="AA45" i="1"/>
  <c r="Z45" i="1"/>
  <c r="Y45" i="1"/>
  <c r="W45" i="1"/>
  <c r="V45" i="1"/>
  <c r="R45" i="1"/>
  <c r="O45" i="1"/>
  <c r="X45" i="1" s="1"/>
  <c r="AB44" i="1"/>
  <c r="AA44" i="1"/>
  <c r="Z44" i="1"/>
  <c r="Y44" i="1"/>
  <c r="W44" i="1"/>
  <c r="V44" i="1"/>
  <c r="R44" i="1"/>
  <c r="O44" i="1"/>
  <c r="X44" i="1" s="1"/>
  <c r="AB43" i="1"/>
  <c r="AA43" i="1"/>
  <c r="Z43" i="1"/>
  <c r="Y43" i="1"/>
  <c r="W43" i="1"/>
  <c r="V43" i="1"/>
  <c r="R43" i="1"/>
  <c r="O43" i="1"/>
  <c r="X43" i="1" s="1"/>
  <c r="AB42" i="1"/>
  <c r="AA42" i="1"/>
  <c r="Z42" i="1"/>
  <c r="Y42" i="1"/>
  <c r="W42" i="1"/>
  <c r="V42" i="1"/>
  <c r="R42" i="1"/>
  <c r="O42" i="1"/>
  <c r="X42" i="1" s="1"/>
  <c r="AB41" i="1"/>
  <c r="AA41" i="1"/>
  <c r="Z41" i="1"/>
  <c r="Y41" i="1"/>
  <c r="W41" i="1"/>
  <c r="V41" i="1"/>
  <c r="R41" i="1"/>
  <c r="O41" i="1"/>
  <c r="X41" i="1" s="1"/>
  <c r="AB40" i="1"/>
  <c r="AA40" i="1"/>
  <c r="Z40" i="1"/>
  <c r="Y40" i="1"/>
  <c r="W40" i="1"/>
  <c r="V40" i="1"/>
  <c r="R40" i="1"/>
  <c r="O40" i="1"/>
  <c r="X40" i="1" s="1"/>
  <c r="AB39" i="1"/>
  <c r="AA39" i="1"/>
  <c r="Z39" i="1"/>
  <c r="Y39" i="1"/>
  <c r="W39" i="1"/>
  <c r="V39" i="1"/>
  <c r="R39" i="1"/>
  <c r="O39" i="1"/>
  <c r="X39" i="1" s="1"/>
  <c r="AB38" i="1"/>
  <c r="AA38" i="1"/>
  <c r="Z38" i="1"/>
  <c r="Y38" i="1"/>
  <c r="W38" i="1"/>
  <c r="V38" i="1"/>
  <c r="R38" i="1"/>
  <c r="O38" i="1"/>
  <c r="X38" i="1" s="1"/>
  <c r="AB37" i="1"/>
  <c r="AA37" i="1"/>
  <c r="Z37" i="1"/>
  <c r="Y37" i="1"/>
  <c r="W37" i="1"/>
  <c r="V37" i="1"/>
  <c r="R37" i="1"/>
  <c r="O37" i="1"/>
  <c r="X37" i="1" s="1"/>
  <c r="AB36" i="1"/>
  <c r="AA36" i="1"/>
  <c r="Z36" i="1"/>
  <c r="Y36" i="1"/>
  <c r="W36" i="1"/>
  <c r="V36" i="1"/>
  <c r="R36" i="1"/>
  <c r="O36" i="1"/>
  <c r="X36" i="1" s="1"/>
  <c r="AB35" i="1"/>
  <c r="AA35" i="1"/>
  <c r="Z35" i="1"/>
  <c r="Y35" i="1"/>
  <c r="W35" i="1"/>
  <c r="V35" i="1"/>
  <c r="R35" i="1"/>
  <c r="O35" i="1"/>
  <c r="X35" i="1" s="1"/>
  <c r="AB34" i="1"/>
  <c r="AA34" i="1"/>
  <c r="Z34" i="1"/>
  <c r="Y34" i="1"/>
  <c r="W34" i="1"/>
  <c r="V34" i="1"/>
  <c r="R34" i="1"/>
  <c r="O34" i="1"/>
  <c r="X34" i="1" s="1"/>
  <c r="AB33" i="1"/>
  <c r="AA33" i="1"/>
  <c r="Z33" i="1"/>
  <c r="Y33" i="1"/>
  <c r="W33" i="1"/>
  <c r="V33" i="1"/>
  <c r="R33" i="1"/>
  <c r="O33" i="1"/>
  <c r="X33" i="1" s="1"/>
  <c r="AB32" i="1"/>
  <c r="AA32" i="1"/>
  <c r="Z32" i="1"/>
  <c r="Y32" i="1"/>
  <c r="W32" i="1"/>
  <c r="V32" i="1"/>
  <c r="R32" i="1"/>
  <c r="O32" i="1"/>
  <c r="X32" i="1" s="1"/>
  <c r="AB31" i="1"/>
  <c r="AA31" i="1"/>
  <c r="Z31" i="1"/>
  <c r="Y31" i="1"/>
  <c r="W31" i="1"/>
  <c r="V31" i="1"/>
  <c r="R31" i="1"/>
  <c r="O31" i="1"/>
  <c r="X31" i="1" s="1"/>
  <c r="AB30" i="1"/>
  <c r="AA30" i="1"/>
  <c r="Z30" i="1"/>
  <c r="Y30" i="1"/>
  <c r="W30" i="1"/>
  <c r="V30" i="1"/>
  <c r="R30" i="1"/>
  <c r="O30" i="1"/>
  <c r="X30" i="1" s="1"/>
  <c r="AB29" i="1"/>
  <c r="AA29" i="1"/>
  <c r="Z29" i="1"/>
  <c r="Y29" i="1"/>
  <c r="W29" i="1"/>
  <c r="V29" i="1"/>
  <c r="R29" i="1"/>
  <c r="O29" i="1"/>
  <c r="X29" i="1" s="1"/>
  <c r="AB28" i="1"/>
  <c r="AA28" i="1"/>
  <c r="Z28" i="1"/>
  <c r="Y28" i="1"/>
  <c r="W28" i="1"/>
  <c r="V28" i="1"/>
  <c r="R28" i="1"/>
  <c r="O28" i="1"/>
  <c r="X28" i="1" s="1"/>
  <c r="AB27" i="1"/>
  <c r="AA27" i="1"/>
  <c r="Z27" i="1"/>
  <c r="Y27" i="1"/>
  <c r="W27" i="1"/>
  <c r="V27" i="1"/>
  <c r="R27" i="1"/>
  <c r="O27" i="1"/>
  <c r="X27" i="1" s="1"/>
  <c r="AB26" i="1"/>
  <c r="AA26" i="1"/>
  <c r="Z26" i="1"/>
  <c r="Y26" i="1"/>
  <c r="W26" i="1"/>
  <c r="V26" i="1"/>
  <c r="R26" i="1"/>
  <c r="O26" i="1"/>
  <c r="X26" i="1" s="1"/>
  <c r="AB25" i="1"/>
  <c r="AA25" i="1"/>
  <c r="Z25" i="1"/>
  <c r="Y25" i="1"/>
  <c r="W25" i="1"/>
  <c r="V25" i="1"/>
  <c r="R25" i="1"/>
  <c r="O25" i="1"/>
  <c r="X25" i="1" s="1"/>
  <c r="AB24" i="1"/>
  <c r="AA24" i="1"/>
  <c r="Z24" i="1"/>
  <c r="Y24" i="1"/>
  <c r="W24" i="1"/>
  <c r="V24" i="1"/>
  <c r="R24" i="1"/>
  <c r="O24" i="1"/>
  <c r="X24" i="1" s="1"/>
  <c r="AB7" i="1"/>
  <c r="AA7" i="1"/>
  <c r="Z7" i="1"/>
  <c r="Y7" i="1"/>
  <c r="X7" i="1"/>
  <c r="W7" i="1"/>
  <c r="V7" i="1"/>
  <c r="AB6" i="1"/>
  <c r="Y6" i="1"/>
  <c r="V6" i="1"/>
  <c r="W155" i="1" l="1"/>
  <c r="AE155" i="1"/>
  <c r="AD155" i="1"/>
  <c r="AC155" i="1"/>
  <c r="AF155" i="1"/>
  <c r="Y154" i="1"/>
  <c r="AE154" i="1"/>
  <c r="AD154" i="1"/>
  <c r="AF154" i="1"/>
  <c r="AC154" i="1"/>
  <c r="AA125" i="1"/>
  <c r="AF125" i="1"/>
  <c r="AE125" i="1"/>
  <c r="AD125" i="1"/>
  <c r="AC125" i="1"/>
  <c r="AB124" i="1"/>
  <c r="AF124" i="1"/>
  <c r="AE124" i="1"/>
  <c r="AD124" i="1"/>
  <c r="AC124" i="1"/>
  <c r="AA87" i="1"/>
  <c r="AF87" i="1"/>
  <c r="AE87" i="1"/>
  <c r="AD87" i="1"/>
  <c r="AC87" i="1"/>
  <c r="AA86" i="1"/>
  <c r="AF86" i="1"/>
  <c r="AE86" i="1"/>
  <c r="AD86" i="1"/>
  <c r="AC86" i="1"/>
  <c r="AA85" i="1"/>
  <c r="AF85" i="1"/>
  <c r="AE85" i="1"/>
  <c r="AD85" i="1"/>
  <c r="AC85" i="1"/>
  <c r="O125" i="1"/>
  <c r="X125" i="1" s="1"/>
  <c r="R125" i="1"/>
  <c r="AB125" i="1"/>
  <c r="O154" i="1"/>
  <c r="X154" i="1" s="1"/>
  <c r="Z87" i="1"/>
  <c r="O85" i="1"/>
  <c r="X85" i="1" s="1"/>
  <c r="R85" i="1"/>
  <c r="Y155" i="1"/>
  <c r="W124" i="1"/>
  <c r="Y124" i="1"/>
  <c r="V155" i="1"/>
  <c r="O87" i="1"/>
  <c r="X87" i="1" s="1"/>
  <c r="V87" i="1"/>
  <c r="AB85" i="1"/>
  <c r="V124" i="1"/>
  <c r="O86" i="1"/>
  <c r="X86" i="1" s="1"/>
  <c r="V85" i="1"/>
  <c r="R86" i="1"/>
  <c r="AB87" i="1"/>
  <c r="Z124" i="1"/>
  <c r="Z155" i="1"/>
  <c r="R67" i="1"/>
  <c r="W85" i="1"/>
  <c r="V86" i="1"/>
  <c r="Y85" i="1"/>
  <c r="AB86" i="1"/>
  <c r="Z154" i="1"/>
  <c r="W86" i="1"/>
  <c r="Z85" i="1"/>
  <c r="R124" i="1"/>
  <c r="V125" i="1"/>
  <c r="AB154" i="1"/>
  <c r="R199" i="1"/>
  <c r="R87" i="1"/>
  <c r="W125" i="1"/>
  <c r="AA154" i="1"/>
  <c r="Y86" i="1"/>
  <c r="W87" i="1"/>
  <c r="AA124" i="1"/>
  <c r="Y125" i="1"/>
  <c r="R154" i="1"/>
  <c r="AA155" i="1"/>
  <c r="Z86" i="1"/>
  <c r="O124" i="1"/>
  <c r="X124" i="1" s="1"/>
  <c r="Z125" i="1"/>
  <c r="V154" i="1"/>
  <c r="O155" i="1"/>
  <c r="X155" i="1" s="1"/>
  <c r="AB155" i="1"/>
  <c r="Y87" i="1"/>
  <c r="W154" i="1"/>
  <c r="R155" i="1"/>
  <c r="R173" i="1" l="1"/>
  <c r="AB200" i="1"/>
  <c r="N15" i="1" s="1"/>
  <c r="AF200" i="1"/>
  <c r="N19" i="1" s="1"/>
  <c r="R19" i="1" s="1"/>
  <c r="AE200" i="1"/>
  <c r="N18" i="1" s="1"/>
  <c r="R18" i="1" s="1"/>
  <c r="AD200" i="1"/>
  <c r="N17" i="1" s="1"/>
  <c r="R17" i="1" s="1"/>
  <c r="AC200" i="1"/>
  <c r="N16" i="1" s="1"/>
  <c r="R16" i="1" s="1"/>
  <c r="V200" i="1"/>
  <c r="N9" i="1" s="1"/>
  <c r="R9" i="1" s="1"/>
  <c r="Y200" i="1"/>
  <c r="N12" i="1" s="1"/>
  <c r="O12" i="1" s="1"/>
  <c r="Z200" i="1"/>
  <c r="N13" i="1" s="1"/>
  <c r="W200" i="1"/>
  <c r="N10" i="1" s="1"/>
  <c r="O10" i="1" s="1"/>
  <c r="X200" i="1"/>
  <c r="N11" i="1" s="1"/>
  <c r="AA200" i="1"/>
  <c r="N14" i="1" s="1"/>
  <c r="O13" i="1" l="1"/>
  <c r="R13" i="1"/>
  <c r="O15" i="1"/>
  <c r="R15" i="1"/>
  <c r="O11" i="1"/>
  <c r="R11" i="1"/>
  <c r="O14" i="1"/>
  <c r="R14" i="1"/>
  <c r="O9" i="1"/>
  <c r="R10" i="1"/>
  <c r="R12" i="1"/>
  <c r="R200" i="1" l="1"/>
  <c r="R201" i="1" s="1"/>
  <c r="R22" i="1"/>
  <c r="R202" i="1" l="1"/>
  <c r="R20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<sst xmlns="http://schemas.openxmlformats.org/spreadsheetml/2006/main" count="459" uniqueCount="425">
  <si>
    <t>Instructions: Input order quantity in dark blue cells</t>
  </si>
  <si>
    <t>Contact Person</t>
  </si>
  <si>
    <t>Company (Name and Address)</t>
  </si>
  <si>
    <t>City, (U.S. State)</t>
  </si>
  <si>
    <t>Country</t>
  </si>
  <si>
    <t>Email</t>
  </si>
  <si>
    <t>Date</t>
  </si>
  <si>
    <t>Part No.</t>
  </si>
  <si>
    <t>Description</t>
  </si>
  <si>
    <t>Fracture Set</t>
  </si>
  <si>
    <t>TPLO Set</t>
  </si>
  <si>
    <t>Fracture &amp; TPLO Set</t>
  </si>
  <si>
    <t>Item Price</t>
  </si>
  <si>
    <t>Event Price</t>
  </si>
  <si>
    <t>Order Quantity</t>
  </si>
  <si>
    <t>Extended Price</t>
  </si>
  <si>
    <t>Lean Set</t>
  </si>
  <si>
    <t>Std Set</t>
  </si>
  <si>
    <t>Fracture Instrument Set</t>
  </si>
  <si>
    <t>TPLO Instrument Set</t>
  </si>
  <si>
    <t>Ultimate Set</t>
  </si>
  <si>
    <t>Sets</t>
  </si>
  <si>
    <t>K110LE</t>
  </si>
  <si>
    <t>K110STD</t>
  </si>
  <si>
    <t>K110IN</t>
  </si>
  <si>
    <t>OsTi-Lok Fracture Instruments Set</t>
  </si>
  <si>
    <t>K11TPLOLE</t>
  </si>
  <si>
    <t>K11TPLOSTD</t>
  </si>
  <si>
    <t>K110TOIN</t>
  </si>
  <si>
    <t>OsTi-Lok TPLO Instruments Set</t>
  </si>
  <si>
    <t>K11US</t>
  </si>
  <si>
    <t>Total Sets</t>
  </si>
  <si>
    <t>Plates</t>
  </si>
  <si>
    <t>Set content</t>
  </si>
  <si>
    <t>PS16Q-104</t>
  </si>
  <si>
    <t>16-Hole Small Plate, Quad</t>
  </si>
  <si>
    <t>PM16Q-104</t>
  </si>
  <si>
    <t>16-Hole Medium Plate, Quad</t>
  </si>
  <si>
    <t>PL16Q-104</t>
  </si>
  <si>
    <t>16 Hole Large Plate, Quad</t>
  </si>
  <si>
    <t>PSHSQ-104</t>
  </si>
  <si>
    <t>High Strength Small Plate, Quad</t>
  </si>
  <si>
    <t>PMHSQ-104</t>
  </si>
  <si>
    <t>High Strength Medium Plate, Quad</t>
  </si>
  <si>
    <t>PLHSQ-104</t>
  </si>
  <si>
    <t>High Strength Large Plate, Quad</t>
  </si>
  <si>
    <t>PSSBQ-104</t>
  </si>
  <si>
    <t>Short Bridge Small Plate, Quad</t>
  </si>
  <si>
    <t>PMSBQ-104</t>
  </si>
  <si>
    <t>Short Bridge Medium Plate, Quad</t>
  </si>
  <si>
    <t>PLSBQ-104</t>
  </si>
  <si>
    <t>Short Bridge Large Plate, Quad</t>
  </si>
  <si>
    <t>CPSQ-104</t>
  </si>
  <si>
    <t>Cross Plate Small, Quad</t>
  </si>
  <si>
    <t>CPMQ-104</t>
  </si>
  <si>
    <t>Cross Plate Medium, Quad</t>
  </si>
  <si>
    <t>CPLQ-104</t>
  </si>
  <si>
    <t>Large Cross Plate, Quad</t>
  </si>
  <si>
    <t>TO1821Q-104L</t>
  </si>
  <si>
    <t>TPLO Plate Small ELITE, Left</t>
  </si>
  <si>
    <t>TO1821Q-104R</t>
  </si>
  <si>
    <t>TPLO Plate Small ELITE, Right</t>
  </si>
  <si>
    <t>TO2225Q-104L</t>
  </si>
  <si>
    <t>TPLO Plate Medium ELITE, Left</t>
  </si>
  <si>
    <t>TO2225Q-104R</t>
  </si>
  <si>
    <t>TPLO Plate Medium ELITE, Right</t>
  </si>
  <si>
    <t>TO2730Q-104L</t>
  </si>
  <si>
    <t>TPLO Plate Large ELITE, Left</t>
  </si>
  <si>
    <t>TO2730Q-104R</t>
  </si>
  <si>
    <t>TPLO Plate Large ELITE, Right</t>
  </si>
  <si>
    <t>TO1821QS-104L</t>
  </si>
  <si>
    <t>TPLO Plate Small, Left</t>
  </si>
  <si>
    <t>TO1821QS-104R</t>
  </si>
  <si>
    <t>TPLO Plate Small, Right</t>
  </si>
  <si>
    <t>TO2225QS-104L</t>
  </si>
  <si>
    <t>TPLO Plate Medium, Left</t>
  </si>
  <si>
    <t>TO2225QS-104R</t>
  </si>
  <si>
    <t>TPLO Plate Medium, Right</t>
  </si>
  <si>
    <t>TO2730QS-104L</t>
  </si>
  <si>
    <t>TPLO Plate Large, Left</t>
  </si>
  <si>
    <t>TO2730QS-104R</t>
  </si>
  <si>
    <t>TPLO Plate Large, Right</t>
  </si>
  <si>
    <t>TO15SQ-104L</t>
  </si>
  <si>
    <t>TPLO Small Narrow, Left</t>
  </si>
  <si>
    <t>TO15SQ-104R</t>
  </si>
  <si>
    <t>TPLO Small Narrow, Right</t>
  </si>
  <si>
    <t>TO18MQ-104L</t>
  </si>
  <si>
    <t>TPLO Medium Narrow, Left</t>
  </si>
  <si>
    <t>TO18MQ-104R</t>
  </si>
  <si>
    <t>TPLO Medium Narrow, Right</t>
  </si>
  <si>
    <t>TO21LQ-104L</t>
  </si>
  <si>
    <t>TPLO Large Narrow, Left</t>
  </si>
  <si>
    <t>TO21LQ-104R</t>
  </si>
  <si>
    <t>TPLO Large Narrow, Right</t>
  </si>
  <si>
    <t>TO24Q-104L</t>
  </si>
  <si>
    <t>TPLO X-Large Narrow, Left</t>
  </si>
  <si>
    <t>TO24Q-104R</t>
  </si>
  <si>
    <t>TPLO X-Large Narrow, Right</t>
  </si>
  <si>
    <t>PX4-16</t>
  </si>
  <si>
    <t>TTA Plate 4S, MINI</t>
  </si>
  <si>
    <t>PX4-21</t>
  </si>
  <si>
    <t>TTA Plate 4M, MINI</t>
  </si>
  <si>
    <t>PX4-25</t>
  </si>
  <si>
    <t>TTA Plate 4L, MINI</t>
  </si>
  <si>
    <t>P7H1Q-33</t>
  </si>
  <si>
    <t>TTA Plate 7S, MINI &amp; OL</t>
  </si>
  <si>
    <t>P7H1Q-39</t>
  </si>
  <si>
    <t>TTA Plate 7M, MINI &amp; OL</t>
  </si>
  <si>
    <t>P7H1Q-42</t>
  </si>
  <si>
    <t>TTA Plate 7L, MINI &amp; OL</t>
  </si>
  <si>
    <t>P7H2Q-57</t>
  </si>
  <si>
    <t>TTA Plate 7SL, MINI &amp; OL</t>
  </si>
  <si>
    <t>P8H2Q-63</t>
  </si>
  <si>
    <t>TTA Plate, 8SM, OL</t>
  </si>
  <si>
    <t>P8H2Q-69</t>
  </si>
  <si>
    <t>TTA Plate 8SL, OL</t>
  </si>
  <si>
    <t>Total Plates</t>
  </si>
  <si>
    <t>Locking Screws, 3.5 mm</t>
  </si>
  <si>
    <t>Set content continue...</t>
  </si>
  <si>
    <t>LS35-101-10</t>
  </si>
  <si>
    <t>Locking Screw, 3.5mm x 10mm</t>
  </si>
  <si>
    <t>LS35-101-12</t>
  </si>
  <si>
    <t>Locking Screw, 3.5mm x 12mm</t>
  </si>
  <si>
    <t>LS35-101-14</t>
  </si>
  <si>
    <t>Locking Screw, 3.5mm x 14mm</t>
  </si>
  <si>
    <t>LS35-101-16</t>
  </si>
  <si>
    <t>Locking Screw, 3.5mm x 16mm</t>
  </si>
  <si>
    <t>LS35-101-18</t>
  </si>
  <si>
    <t>Locking Screw, 3.5mm x 18mm</t>
  </si>
  <si>
    <t>LS35-101-20</t>
  </si>
  <si>
    <t>Locking Screw, 3.5mm x 20mm</t>
  </si>
  <si>
    <t>LS35-101-22</t>
  </si>
  <si>
    <t>Locking Screw, 3.5mm x 22mm</t>
  </si>
  <si>
    <t>LS35-101-24</t>
  </si>
  <si>
    <t>Locking Screw, 3.5mm x 24mm</t>
  </si>
  <si>
    <t>LS35-101-26</t>
  </si>
  <si>
    <t>Locking Screw, 3.5mm x 26mm</t>
  </si>
  <si>
    <t>LS35-101-28</t>
  </si>
  <si>
    <t>Locking Screw, 3.5mm x 28mm</t>
  </si>
  <si>
    <t>LS35-101-30</t>
  </si>
  <si>
    <t>Locking Screw, 3.5mm x 30mm</t>
  </si>
  <si>
    <t>LS35-101-32</t>
  </si>
  <si>
    <t>Locking Screw, 3.5mm x 32mm</t>
  </si>
  <si>
    <t>LS35-101-34</t>
  </si>
  <si>
    <t>Locking Screw, 3.5mm x 34mm</t>
  </si>
  <si>
    <t>LS35-101-36</t>
  </si>
  <si>
    <t>Locking Screw, 3.5mm x 36mm</t>
  </si>
  <si>
    <t>LS35-101-38</t>
  </si>
  <si>
    <t>Locking Screw, 3.5mm x 38mm</t>
  </si>
  <si>
    <t>LS35-101-40</t>
  </si>
  <si>
    <t>Locking Screw, 3.5mm x 40mm</t>
  </si>
  <si>
    <t>LS35-101-45</t>
  </si>
  <si>
    <t>Locking Screw, 3.5mm x 45mm</t>
  </si>
  <si>
    <t>LS35-101-50</t>
  </si>
  <si>
    <t>Locking Screw, 3.5mm x 50mm</t>
  </si>
  <si>
    <t>CompressionScrews, 3.5 mm</t>
  </si>
  <si>
    <t>CS35-101-10</t>
  </si>
  <si>
    <t>CompressionScrew, 3.5mm x 10mm</t>
  </si>
  <si>
    <t>CS35-101-12</t>
  </si>
  <si>
    <t>CompressionScrew, 3.5mm x 12mm</t>
  </si>
  <si>
    <t>CS35-101-14</t>
  </si>
  <si>
    <t>CompressionScrew, 3.5mm x 14mm</t>
  </si>
  <si>
    <t>CS35-101-16</t>
  </si>
  <si>
    <t>CompressionScrew, 3.5mm x 16mm</t>
  </si>
  <si>
    <t>CS35-101-18</t>
  </si>
  <si>
    <t>CompressionScrew, 3.5mm x 18mm</t>
  </si>
  <si>
    <t>CS35-101-20</t>
  </si>
  <si>
    <t>CompressionScrew, 3.5mm x 20mm</t>
  </si>
  <si>
    <t>CS35-101-22</t>
  </si>
  <si>
    <t>CompressionScrew, 3.5mm x 22mm</t>
  </si>
  <si>
    <t>CS35-101-24</t>
  </si>
  <si>
    <t>CompressionScrew, 3.5mm x 24mm</t>
  </si>
  <si>
    <t>CS35-101-26</t>
  </si>
  <si>
    <t>CompressionScrew, 3.5mm x 26mm</t>
  </si>
  <si>
    <t>CS35-101-28</t>
  </si>
  <si>
    <t>CompressionScrew, 3.5mm x 28mm</t>
  </si>
  <si>
    <t>CS35-101-30</t>
  </si>
  <si>
    <t>CompressionScrew, 3.5mm x 30mm</t>
  </si>
  <si>
    <t>CS35-101-32</t>
  </si>
  <si>
    <t>CompressionScrew, 3.5mm x 32mm</t>
  </si>
  <si>
    <t>CS35-101-34</t>
  </si>
  <si>
    <t>CompressionScrew, 3.5mm x 34mm</t>
  </si>
  <si>
    <t>CS35-101-36</t>
  </si>
  <si>
    <t>CompressionScrew, 3.5mm x 36mm</t>
  </si>
  <si>
    <t>CS35-101-38</t>
  </si>
  <si>
    <t>CompressionScrew, 3.5mm x 38mm</t>
  </si>
  <si>
    <t>CS35-101-40</t>
  </si>
  <si>
    <t>CompressionScrew, 3.5mm x 40mm</t>
  </si>
  <si>
    <t>CS35-101-45</t>
  </si>
  <si>
    <t>CompressionScrew, 3.5mm x 45mm</t>
  </si>
  <si>
    <t>CS35-101-50</t>
  </si>
  <si>
    <t>CompressionScrew, 3.5mm x 50mm</t>
  </si>
  <si>
    <t>Locking Screws, 2.7 mm</t>
  </si>
  <si>
    <t>LS27-101-08</t>
  </si>
  <si>
    <t>Locking Screw, 2.7mm x 08mm</t>
  </si>
  <si>
    <t>LS27-101-10</t>
  </si>
  <si>
    <t>Locking Screw, 2.7mm x 10mm</t>
  </si>
  <si>
    <t>LS27-101-12</t>
  </si>
  <si>
    <t>Locking Screw, 2.7mm x 12mm</t>
  </si>
  <si>
    <t>LS27-101-14</t>
  </si>
  <si>
    <t>Locking Screw, 2.7mm x 14mm</t>
  </si>
  <si>
    <t>LS27-101-16</t>
  </si>
  <si>
    <t>Locking Screw, 2.7mm x 16mm</t>
  </si>
  <si>
    <t>LS27-101-18</t>
  </si>
  <si>
    <t>Locking Screw, 2.7mm x 18mm</t>
  </si>
  <si>
    <t>LS27-101-20</t>
  </si>
  <si>
    <t>Locking Screw, 2.7mm x 20mm</t>
  </si>
  <si>
    <t>LS27-101-22</t>
  </si>
  <si>
    <t>Locking Screw, 2.7mm x 22mm</t>
  </si>
  <si>
    <t>LS27-101-24</t>
  </si>
  <si>
    <t>Locking Screw, 2.7mm x 24mm</t>
  </si>
  <si>
    <t>LS27-101-26</t>
  </si>
  <si>
    <t>Locking Screw, 2.7mm x 26mm</t>
  </si>
  <si>
    <t>LS27-101-28</t>
  </si>
  <si>
    <t>Locking Screw, 2.7mm x 28mm</t>
  </si>
  <si>
    <t>LS27-101-30</t>
  </si>
  <si>
    <t>Locking Screw, 2.7mm x 30mm</t>
  </si>
  <si>
    <t>LS27-101-32</t>
  </si>
  <si>
    <t>Locking Screw, 2.7mm x 32mm</t>
  </si>
  <si>
    <t>Compression Screws, 2.7 mm</t>
  </si>
  <si>
    <t>CS27-101-10</t>
  </si>
  <si>
    <t>Compression Screw, 2.7mm x 10mm</t>
  </si>
  <si>
    <t>CS27-101-12</t>
  </si>
  <si>
    <t>Compression Screw, 2.7mm x 12mm</t>
  </si>
  <si>
    <t>CS27-101-14</t>
  </si>
  <si>
    <t>Compression Screw, 2.7mm x 14mm</t>
  </si>
  <si>
    <t>CS27-101-16</t>
  </si>
  <si>
    <t>Compression Screw, 2.7mm x 16mm</t>
  </si>
  <si>
    <t>CS27-101-18</t>
  </si>
  <si>
    <t>Compression Screw, 2.7mm x 18mm</t>
  </si>
  <si>
    <t>CS27-101-20</t>
  </si>
  <si>
    <t>Compression Screw, 2.7mm x 20mm</t>
  </si>
  <si>
    <t>CS27-101-22</t>
  </si>
  <si>
    <t>Compression Screw, 2.7mm x 22mm</t>
  </si>
  <si>
    <t>CS27-101-24</t>
  </si>
  <si>
    <t>Compression Screw, 2.7mm x 24mm</t>
  </si>
  <si>
    <t>CS27-101-26</t>
  </si>
  <si>
    <t>Compression Screw, 2.7mm x 26mm</t>
  </si>
  <si>
    <t>CS27-101-28</t>
  </si>
  <si>
    <t>Compression Screw, 2.7mm x 28mm</t>
  </si>
  <si>
    <t>CS27-101-30</t>
  </si>
  <si>
    <t>Compression Screw, 2.7mm x 30mm</t>
  </si>
  <si>
    <t>CS27-101-32</t>
  </si>
  <si>
    <t>Compression Screw, 2.7mm x 32mm</t>
  </si>
  <si>
    <t>CS27-101-34</t>
  </si>
  <si>
    <t>Compression Screw, 2.7mm x 34mm</t>
  </si>
  <si>
    <t>CS27-101-36</t>
  </si>
  <si>
    <t>Compression Screw, 2.7mm x 36mm</t>
  </si>
  <si>
    <t>CS27-101-38</t>
  </si>
  <si>
    <t>Compression Screw, 2.7mm x 38mm</t>
  </si>
  <si>
    <t>CS27-101-40</t>
  </si>
  <si>
    <t>Compression Screw, 2.7mm x 40mm</t>
  </si>
  <si>
    <t>Locking Screws, 2.4 mm</t>
  </si>
  <si>
    <t>LS24-101-10</t>
  </si>
  <si>
    <t>Locking Screw, 2.4mm x 10mm</t>
  </si>
  <si>
    <t>LS24-101-12</t>
  </si>
  <si>
    <t>Locking Screw, 2.4mm x 12mm</t>
  </si>
  <si>
    <t>LS24-101-14</t>
  </si>
  <si>
    <t>Locking Screw, 2.4mm x 14mm</t>
  </si>
  <si>
    <t>LS24-101-16</t>
  </si>
  <si>
    <t>Locking Screw, 2.4mm x 16mm</t>
  </si>
  <si>
    <t>LS24-101-18</t>
  </si>
  <si>
    <t>Locking Screw, 2.4mm x 18mm</t>
  </si>
  <si>
    <t>LS24-101-20</t>
  </si>
  <si>
    <t>Locking Screw, 2.4mm x 20mm</t>
  </si>
  <si>
    <t>LS24-101-22</t>
  </si>
  <si>
    <t>Locking Screw, 2.4mm x 22mm</t>
  </si>
  <si>
    <t>LS24-101-24</t>
  </si>
  <si>
    <t>Locking Screw, 2.4mm x 24mm</t>
  </si>
  <si>
    <t>Compression Screws, 2.4 mm</t>
  </si>
  <si>
    <t>CS24-101-10</t>
  </si>
  <si>
    <t>Compression Screw, 2.4mm x 10mm</t>
  </si>
  <si>
    <t>CS24-101-12</t>
  </si>
  <si>
    <t>Compression Screw, 2.4mm x 12mm</t>
  </si>
  <si>
    <t>CS24-101-14</t>
  </si>
  <si>
    <t>Compression Screw, 2.4mm x 14mm</t>
  </si>
  <si>
    <t>CS24-101-16</t>
  </si>
  <si>
    <t>Compression Screw, 2.4mm x 16mm</t>
  </si>
  <si>
    <t>CS24-101-18</t>
  </si>
  <si>
    <t>Compression Screw, 2.4mm x 18mm</t>
  </si>
  <si>
    <t>CS24-101-20</t>
  </si>
  <si>
    <t>Compression Screw, 2.4mm x 20mm</t>
  </si>
  <si>
    <t>CS24-101-22</t>
  </si>
  <si>
    <t>Compression Screw, 2.4mm x 22mm</t>
  </si>
  <si>
    <t>CS24-101-24</t>
  </si>
  <si>
    <t>Compression Screw, 2.4mm x 24mm</t>
  </si>
  <si>
    <t>CS24-101-26</t>
  </si>
  <si>
    <t>Compression Screw, 2.4mm x 26mm</t>
  </si>
  <si>
    <t>CS24-101-28</t>
  </si>
  <si>
    <t>Compression Screw, 2.4mm x 28mm</t>
  </si>
  <si>
    <t>CS24-101-30</t>
  </si>
  <si>
    <t>Compression Screw, 2.4mm x 30mm</t>
  </si>
  <si>
    <t>Total Screws</t>
  </si>
  <si>
    <t>Instruments</t>
  </si>
  <si>
    <t>AODB2427-100</t>
  </si>
  <si>
    <t>Drill Bit OsTi-Lok, Ø 2.0mm</t>
  </si>
  <si>
    <t>AODB35-100</t>
  </si>
  <si>
    <t>Drill Bit OsTi-Lok, Ø 2.7mm</t>
  </si>
  <si>
    <t>AOHandle</t>
  </si>
  <si>
    <t>AO Handle Quick-Connect</t>
  </si>
  <si>
    <t>T10SHAFT</t>
  </si>
  <si>
    <t>AO Driver Insert, T10</t>
  </si>
  <si>
    <t>AGNS-100</t>
  </si>
  <si>
    <t>Angled Grip Nut, Small</t>
  </si>
  <si>
    <t>AGNM-100</t>
  </si>
  <si>
    <t>Angled Grip Nut, Medium</t>
  </si>
  <si>
    <t>AGNL-100</t>
  </si>
  <si>
    <t>Angled Grip Nut, Large</t>
  </si>
  <si>
    <t>GNS-100</t>
  </si>
  <si>
    <t>Grip Nut, Small</t>
  </si>
  <si>
    <t>GNM-100</t>
  </si>
  <si>
    <t>Grip Nut, Medium</t>
  </si>
  <si>
    <t>GNL-100</t>
  </si>
  <si>
    <t>Grip Nut, Large</t>
  </si>
  <si>
    <t>GNH-100</t>
  </si>
  <si>
    <t>Grip Nut Handle</t>
  </si>
  <si>
    <t>BQL-104</t>
  </si>
  <si>
    <t>Bender Quadruple Lead</t>
  </si>
  <si>
    <t>SGNH-100</t>
  </si>
  <si>
    <t>Sagittal Grip Nut Handle</t>
  </si>
  <si>
    <t>MPC-110</t>
  </si>
  <si>
    <t>OsTi-Lok Tray</t>
  </si>
  <si>
    <t>ScrwTray-150</t>
  </si>
  <si>
    <t>Screws &amp; Instruments Tray</t>
  </si>
  <si>
    <t>TTATray-150</t>
  </si>
  <si>
    <t>TTA Plates, Wedges &amp; Instruments Tray</t>
  </si>
  <si>
    <t>MPC-150</t>
  </si>
  <si>
    <t>Multi-Purpose Case (Yellow)</t>
  </si>
  <si>
    <t>SSC-150</t>
  </si>
  <si>
    <t>Single Surgery Case</t>
  </si>
  <si>
    <t>Total Instruments</t>
  </si>
  <si>
    <t>Notes</t>
  </si>
  <si>
    <t>Subtotal</t>
  </si>
  <si>
    <t>Free shipping for USA orders of $1000 or more.
10% off in purchases of new sets of $4000 or more.</t>
  </si>
  <si>
    <t>Discount</t>
  </si>
  <si>
    <t>Sales Tax</t>
  </si>
  <si>
    <t>Shipping</t>
  </si>
  <si>
    <t>TOTAL</t>
  </si>
  <si>
    <t xml:space="preserve">Contact Number </t>
  </si>
  <si>
    <t>Order #</t>
  </si>
  <si>
    <t>DBST</t>
  </si>
  <si>
    <t>Drill Bit Stop</t>
  </si>
  <si>
    <t>DGQL-104</t>
  </si>
  <si>
    <t>Locking Drill Guide</t>
  </si>
  <si>
    <t>Flat Rate</t>
  </si>
  <si>
    <t>TO27Q-104L</t>
  </si>
  <si>
    <t>TO27Q-104R</t>
  </si>
  <si>
    <t>TPLO XX-Large Narrow, Left</t>
  </si>
  <si>
    <t>TPLO XX-Large Narrow, Right</t>
  </si>
  <si>
    <t>TPLO Set with FX Case</t>
  </si>
  <si>
    <t>New TPLO Set</t>
  </si>
  <si>
    <t>Small / Medium TPLO Set</t>
  </si>
  <si>
    <t>Large TPLO Set</t>
  </si>
  <si>
    <t>TOSMSet</t>
  </si>
  <si>
    <t>TOLSet</t>
  </si>
  <si>
    <t>TOSet</t>
  </si>
  <si>
    <t>TOINSet</t>
  </si>
  <si>
    <t>OsTi-Lok TPLO Case</t>
  </si>
  <si>
    <t>TOCase</t>
  </si>
  <si>
    <t>OsTi-Lok Order Form</t>
  </si>
  <si>
    <r>
      <t xml:space="preserve">OsTi-Lok Fracture Lean Set.
</t>
    </r>
    <r>
      <rPr>
        <sz val="8"/>
        <rFont val="Lato"/>
        <family val="2"/>
      </rPr>
      <t>6 Fracture Plates + 89 Screws + Instruments</t>
    </r>
  </si>
  <si>
    <t>Locking Screws, 4.1 mm</t>
  </si>
  <si>
    <t>LS41-101-18</t>
  </si>
  <si>
    <t>Locking Screw, 4.1mm x 18mm</t>
  </si>
  <si>
    <t>LS41-101-20</t>
  </si>
  <si>
    <t>Locking Screw, 4.1mm x 20mm</t>
  </si>
  <si>
    <t>LS41-101-22</t>
  </si>
  <si>
    <t>Locking Screw, 4.1mm x 22mm</t>
  </si>
  <si>
    <t>LS41-101-24</t>
  </si>
  <si>
    <t>Locking Screw, 4.1mm x 24mm</t>
  </si>
  <si>
    <t>LS41-101-26</t>
  </si>
  <si>
    <t>Locking Screw, 4.1mm x 26mm</t>
  </si>
  <si>
    <t>LS41-101-28</t>
  </si>
  <si>
    <t>Locking Screw, 4.1mm x 28mm</t>
  </si>
  <si>
    <t>LS41-101-30</t>
  </si>
  <si>
    <t>Locking Screw, 4.1mm x 30mm</t>
  </si>
  <si>
    <t>LS41-101-32</t>
  </si>
  <si>
    <t>Locking Screw, 4.1mm x 32mm</t>
  </si>
  <si>
    <t>LS41-101-34</t>
  </si>
  <si>
    <t>Locking Screw, 4.1mm x 34mm</t>
  </si>
  <si>
    <t>LS41-101-36</t>
  </si>
  <si>
    <t>Locking Screw, 4.1mm x 36mm</t>
  </si>
  <si>
    <t>LS41-101-38</t>
  </si>
  <si>
    <t>Locking Screw, 4.1mm x 38mm</t>
  </si>
  <si>
    <t>LS41-101-40</t>
  </si>
  <si>
    <t>Locking Screw, 4.1mm x 40mm</t>
  </si>
  <si>
    <t>LS41-101-45</t>
  </si>
  <si>
    <t>Locking Screw, 4.1mm x 45mm</t>
  </si>
  <si>
    <t>LS41-101-50</t>
  </si>
  <si>
    <t>Locking Screw, 4.1mm x 50mm</t>
  </si>
  <si>
    <t>TOJigS</t>
  </si>
  <si>
    <t>TPLO Jig, Small</t>
  </si>
  <si>
    <t>TOJigL</t>
  </si>
  <si>
    <t>TPLO Jig, Large</t>
  </si>
  <si>
    <t>SG50-110</t>
  </si>
  <si>
    <t>Screw Gauge, 50mm</t>
  </si>
  <si>
    <r>
      <t xml:space="preserve">OsTi-Lok Fracture Standard Set. 
</t>
    </r>
    <r>
      <rPr>
        <sz val="8"/>
        <color rgb="FF000000"/>
        <rFont val="Arial"/>
        <family val="2"/>
        <scheme val="minor"/>
      </rPr>
      <t>12 Fracture Plates + 154 Screws + Instruments</t>
    </r>
  </si>
  <si>
    <r>
      <t xml:space="preserve">OsTi-Lok TPLO Lean Set. 
</t>
    </r>
    <r>
      <rPr>
        <sz val="8"/>
        <color rgb="FF000000"/>
        <rFont val="Arial"/>
        <family val="2"/>
        <scheme val="minor"/>
      </rPr>
      <t>6 TPLO Plates + 50 Screws + Instruments</t>
    </r>
  </si>
  <si>
    <r>
      <t xml:space="preserve">OsTi-Lok TPLO Standard Set. 
</t>
    </r>
    <r>
      <rPr>
        <sz val="8"/>
        <color rgb="FF000000"/>
        <rFont val="Arial"/>
        <family val="2"/>
        <scheme val="minor"/>
      </rPr>
      <t xml:space="preserve">6 TPLO Plates + 154 Screws + Instruments </t>
    </r>
  </si>
  <si>
    <r>
      <t xml:space="preserve">Ultimate Set. 
</t>
    </r>
    <r>
      <rPr>
        <sz val="8"/>
        <color rgb="FF000000"/>
        <rFont val="Arial"/>
        <family val="2"/>
        <scheme val="minor"/>
      </rPr>
      <t>12 Fracture Plates + 6 TPLO Plates + 154 Screws + Instruments</t>
    </r>
  </si>
  <si>
    <r>
      <t>Small / Medium TPLO Set.</t>
    </r>
    <r>
      <rPr>
        <sz val="8"/>
        <color rgb="FF000000"/>
        <rFont val="Arial"/>
        <family val="2"/>
        <scheme val="minor"/>
      </rPr>
      <t xml:space="preserve">
4 TPLO Plates + 52 Screws + Instruments</t>
    </r>
  </si>
  <si>
    <r>
      <t>Large TPLO Set.</t>
    </r>
    <r>
      <rPr>
        <sz val="8"/>
        <color rgb="FF000000"/>
        <rFont val="Arial"/>
        <family val="2"/>
        <scheme val="minor"/>
      </rPr>
      <t xml:space="preserve">
6 TPLO Plates + 58 Screws + Instruments</t>
    </r>
  </si>
  <si>
    <r>
      <t>TPLO Set.</t>
    </r>
    <r>
      <rPr>
        <sz val="8"/>
        <color rgb="FF000000"/>
        <rFont val="Arial"/>
        <family val="2"/>
        <scheme val="minor"/>
      </rPr>
      <t xml:space="preserve">
10 TPLO Plates + 110 Screws + Instruments</t>
    </r>
  </si>
  <si>
    <t xml:space="preserve">OLD </t>
  </si>
  <si>
    <t>NEW</t>
  </si>
  <si>
    <t>TO15-104L</t>
  </si>
  <si>
    <t>TO15-104R</t>
  </si>
  <si>
    <t>TO18-104L</t>
  </si>
  <si>
    <t>TO18-104R</t>
  </si>
  <si>
    <t>TO21-104L</t>
  </si>
  <si>
    <t>TO21-104R</t>
  </si>
  <si>
    <t>TO24-104L</t>
  </si>
  <si>
    <t>TO24-104R</t>
  </si>
  <si>
    <t>TO27-104L</t>
  </si>
  <si>
    <t>TO27-104R</t>
  </si>
  <si>
    <t>TPLO Small, Left</t>
  </si>
  <si>
    <t>TPLO Small, Right</t>
  </si>
  <si>
    <t>TPLO Medium, Left</t>
  </si>
  <si>
    <t>TPLO Medium, Right</t>
  </si>
  <si>
    <t>TPLO Large, Left</t>
  </si>
  <si>
    <t>TPLO Large, Right</t>
  </si>
  <si>
    <t>TPLO X-Large, Left</t>
  </si>
  <si>
    <t>TPLO X-Large, Right</t>
  </si>
  <si>
    <t>TPLO XX-Large, Left</t>
  </si>
  <si>
    <t>TPLO XX-Large, 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</si>
</sst>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0.0%"/>
  </numFmts>
  <fonts count="25" x14ac:knownFonts="1">
    <font>
      <sz val="11"/>
      <color theme="1"/>
      <name val="Arial"/>
      <scheme val="minor"/>
    </font>
    <font>
      <b/>
      <sz val="18"/>
      <color rgb="FF236C89"/>
      <name val="Digital-Bold"/>
    </font>
    <font>
      <sz val="11"/>
      <color theme="1"/>
      <name val="Lato"/>
      <family val="2"/>
    </font>
    <font>
      <sz val="10"/>
      <color theme="1"/>
      <name val="Lato"/>
      <family val="2"/>
    </font>
    <font>
      <b/>
      <sz val="11"/>
      <color theme="0"/>
      <name val="Lato"/>
      <family val="2"/>
    </font>
    <font>
      <sz val="11"/>
      <name val="Lato"/>
      <family val="2"/>
    </font>
    <font>
      <b/>
      <sz val="11"/>
      <color theme="1"/>
      <name val="Lato"/>
      <family val="2"/>
    </font>
    <font>
      <b/>
      <sz val="10"/>
      <color theme="1"/>
      <name val="Lato"/>
      <family val="2"/>
    </font>
    <font>
      <b/>
      <sz val="9"/>
      <color theme="1"/>
      <name val="Lato"/>
      <family val="2"/>
    </font>
    <font>
      <u/>
      <sz val="10"/>
      <color theme="10"/>
      <name val="Lato"/>
      <family val="2"/>
    </font>
    <font>
      <b/>
      <sz val="10"/>
      <name val="Lato"/>
      <family val="2"/>
    </font>
    <font>
      <b/>
      <sz val="10"/>
      <color theme="0"/>
      <name val="Lato"/>
      <family val="2"/>
    </font>
    <font>
      <b/>
      <u/>
      <sz val="10"/>
      <color theme="1"/>
      <name val="Lato"/>
      <family val="2"/>
    </font>
    <font>
      <u/>
      <sz val="10"/>
      <color theme="1"/>
      <name val="Lato"/>
      <family val="2"/>
    </font>
    <font>
      <b/>
      <i/>
      <sz val="10"/>
      <color theme="1"/>
      <name val="Lato"/>
      <family val="2"/>
    </font>
    <font>
      <b/>
      <i/>
      <sz val="10"/>
      <name val="Lato"/>
      <family val="2"/>
    </font>
    <font>
      <sz val="10"/>
      <name val="Lato"/>
      <family val="2"/>
    </font>
    <font>
      <sz val="10"/>
      <color theme="0"/>
      <name val="Lato"/>
      <family val="2"/>
    </font>
    <font>
      <sz val="8"/>
      <name val="Lato"/>
      <family val="2"/>
    </font>
    <font>
      <strike/>
      <sz val="10"/>
      <color theme="1"/>
      <name val="Lato"/>
      <family val="2"/>
    </font>
    <font>
      <u/>
      <sz val="11"/>
      <color theme="10"/>
      <name val="Arial"/>
      <family val="2"/>
      <scheme val="minor"/>
    </font>
    <font>
      <sz val="10"/>
      <color rgb="FF000000"/>
      <name val="Lato"/>
      <family val="2"/>
    </font>
    <font>
      <sz val="11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8"/>
      <color rgb="FF00000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236C89"/>
        <bgColor rgb="FF236C89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B5E2F7"/>
        <bgColor rgb="FFB5E2F7"/>
      </patternFill>
    </fill>
    <fill>
      <patternFill patternType="solid">
        <fgColor rgb="FF59B1E0"/>
        <bgColor rgb="FF59B1E0"/>
      </patternFill>
    </fill>
    <fill>
      <patternFill patternType="solid">
        <fgColor rgb="FFB8CCE4"/>
        <bgColor rgb="FFB8CCE4"/>
      </patternFill>
    </fill>
    <fill>
      <patternFill patternType="solid">
        <fgColor rgb="FFDBE5F1"/>
        <bgColor rgb="FFDBE5F1"/>
      </patternFill>
    </fill>
    <fill>
      <patternFill patternType="solid">
        <fgColor rgb="FF5D98AA"/>
        <bgColor rgb="FF5D98AA"/>
      </patternFill>
    </fill>
    <fill>
      <patternFill patternType="solid">
        <fgColor rgb="FFA9CCDE"/>
        <bgColor rgb="FFA9CCDE"/>
      </patternFill>
    </fill>
    <fill>
      <patternFill patternType="solid">
        <fgColor rgb="FF226B88"/>
        <bgColor rgb="FFFFC000"/>
      </patternFill>
    </fill>
    <fill>
      <patternFill patternType="solid">
        <fgColor rgb="FF236C89"/>
        <bgColor rgb="FFFFC000"/>
      </patternFill>
    </fill>
  </fills>
  <borders count="8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205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3" xfId="0" applyFont="1" applyBorder="1"/>
    <xf numFmtId="0" fontId="2" fillId="0" borderId="5" xfId="0" applyFont="1" applyBorder="1"/>
    <xf numFmtId="0" fontId="2" fillId="2" borderId="6" xfId="0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4" borderId="8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/>
    <xf numFmtId="0" fontId="3" fillId="5" borderId="12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/>
    </xf>
    <xf numFmtId="0" fontId="9" fillId="5" borderId="13" xfId="0" applyFont="1" applyFill="1" applyBorder="1" applyAlignment="1">
      <alignment horizontal="left" vertical="center"/>
    </xf>
    <xf numFmtId="0" fontId="9" fillId="5" borderId="1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49" fontId="3" fillId="5" borderId="12" xfId="0" applyNumberFormat="1" applyFont="1" applyFill="1" applyBorder="1" applyAlignment="1">
      <alignment horizontal="center" vertical="center"/>
    </xf>
    <xf numFmtId="14" fontId="3" fillId="5" borderId="1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10" fillId="6" borderId="65" xfId="0" applyFont="1" applyFill="1" applyBorder="1" applyAlignment="1">
      <alignment horizontal="center" vertical="center" wrapText="1"/>
    </xf>
    <xf numFmtId="0" fontId="12" fillId="8" borderId="2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6" borderId="22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13" fillId="8" borderId="24" xfId="0" applyFont="1" applyFill="1" applyBorder="1" applyAlignment="1">
      <alignment horizontal="center" vertical="center" wrapText="1"/>
    </xf>
    <xf numFmtId="0" fontId="13" fillId="8" borderId="25" xfId="0" applyFont="1" applyFill="1" applyBorder="1" applyAlignment="1">
      <alignment horizontal="center" vertical="center" wrapText="1"/>
    </xf>
    <xf numFmtId="0" fontId="13" fillId="8" borderId="16" xfId="0" applyFont="1" applyFill="1" applyBorder="1" applyAlignment="1">
      <alignment horizontal="center" vertical="center" wrapText="1"/>
    </xf>
    <xf numFmtId="0" fontId="13" fillId="8" borderId="2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4" fillId="2" borderId="69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6" fontId="10" fillId="2" borderId="70" xfId="0" applyNumberFormat="1" applyFont="1" applyFill="1" applyBorder="1" applyAlignment="1">
      <alignment horizontal="center" vertical="center"/>
    </xf>
    <xf numFmtId="6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27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3" fillId="6" borderId="18" xfId="0" applyFont="1" applyFill="1" applyBorder="1" applyAlignment="1">
      <alignment horizontal="center" vertical="center"/>
    </xf>
    <xf numFmtId="6" fontId="3" fillId="9" borderId="11" xfId="0" applyNumberFormat="1" applyFont="1" applyFill="1" applyBorder="1" applyAlignment="1">
      <alignment horizontal="center" vertical="center"/>
    </xf>
    <xf numFmtId="6" fontId="3" fillId="2" borderId="1" xfId="0" applyNumberFormat="1" applyFont="1" applyFill="1" applyBorder="1" applyAlignment="1">
      <alignment horizontal="center" vertical="center"/>
    </xf>
    <xf numFmtId="1" fontId="17" fillId="3" borderId="32" xfId="0" applyNumberFormat="1" applyFont="1" applyFill="1" applyBorder="1" applyAlignment="1">
      <alignment horizontal="center" vertical="center"/>
    </xf>
    <xf numFmtId="164" fontId="17" fillId="7" borderId="33" xfId="0" applyNumberFormat="1" applyFont="1" applyFill="1" applyBorder="1" applyAlignment="1">
      <alignment horizontal="center" vertical="center"/>
    </xf>
    <xf numFmtId="6" fontId="7" fillId="0" borderId="34" xfId="0" applyNumberFormat="1" applyFont="1" applyBorder="1" applyAlignment="1">
      <alignment horizontal="center" vertical="center"/>
    </xf>
    <xf numFmtId="6" fontId="7" fillId="0" borderId="35" xfId="0" applyNumberFormat="1" applyFont="1" applyBorder="1" applyAlignment="1">
      <alignment horizontal="center" vertical="center"/>
    </xf>
    <xf numFmtId="6" fontId="7" fillId="0" borderId="36" xfId="0" applyNumberFormat="1" applyFont="1" applyBorder="1" applyAlignment="1">
      <alignment horizontal="center" vertical="center"/>
    </xf>
    <xf numFmtId="6" fontId="7" fillId="0" borderId="37" xfId="0" applyNumberFormat="1" applyFont="1" applyBorder="1" applyAlignment="1">
      <alignment horizontal="center" vertical="center"/>
    </xf>
    <xf numFmtId="6" fontId="7" fillId="0" borderId="38" xfId="0" applyNumberFormat="1" applyFont="1" applyBorder="1" applyAlignment="1">
      <alignment horizontal="center" vertical="center"/>
    </xf>
    <xf numFmtId="0" fontId="16" fillId="5" borderId="71" xfId="0" applyFont="1" applyFill="1" applyBorder="1" applyAlignment="1">
      <alignment horizontal="left" vertical="center"/>
    </xf>
    <xf numFmtId="0" fontId="3" fillId="6" borderId="35" xfId="0" applyFont="1" applyFill="1" applyBorder="1" applyAlignment="1">
      <alignment horizontal="center" vertical="center"/>
    </xf>
    <xf numFmtId="6" fontId="3" fillId="9" borderId="72" xfId="0" applyNumberFormat="1" applyFont="1" applyFill="1" applyBorder="1" applyAlignment="1">
      <alignment horizontal="center" vertical="center"/>
    </xf>
    <xf numFmtId="6" fontId="3" fillId="9" borderId="46" xfId="0" applyNumberFormat="1" applyFont="1" applyFill="1" applyBorder="1" applyAlignment="1">
      <alignment horizontal="center" vertical="center"/>
    </xf>
    <xf numFmtId="1" fontId="17" fillId="3" borderId="34" xfId="0" applyNumberFormat="1" applyFont="1" applyFill="1" applyBorder="1" applyAlignment="1">
      <alignment horizontal="center" vertical="center"/>
    </xf>
    <xf numFmtId="164" fontId="17" fillId="7" borderId="37" xfId="0" applyNumberFormat="1" applyFont="1" applyFill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6" borderId="59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16" fillId="5" borderId="73" xfId="0" applyFont="1" applyFill="1" applyBorder="1" applyAlignment="1">
      <alignment horizontal="left" vertical="center"/>
    </xf>
    <xf numFmtId="0" fontId="3" fillId="6" borderId="7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6" fontId="7" fillId="0" borderId="42" xfId="0" applyNumberFormat="1" applyFont="1" applyBorder="1" applyAlignment="1">
      <alignment horizontal="center" vertical="center"/>
    </xf>
    <xf numFmtId="1" fontId="11" fillId="10" borderId="7" xfId="0" applyNumberFormat="1" applyFont="1" applyFill="1" applyBorder="1" applyAlignment="1">
      <alignment horizontal="center" vertical="center"/>
    </xf>
    <xf numFmtId="164" fontId="7" fillId="11" borderId="16" xfId="0" applyNumberFormat="1" applyFont="1" applyFill="1" applyBorder="1" applyAlignment="1">
      <alignment horizontal="center" vertical="center"/>
    </xf>
    <xf numFmtId="0" fontId="7" fillId="0" borderId="34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7" fillId="0" borderId="36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7" fillId="0" borderId="38" xfId="0" applyFont="1" applyBorder="1" applyAlignment="1">
      <alignment vertical="center"/>
    </xf>
    <xf numFmtId="0" fontId="14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vertical="center"/>
    </xf>
    <xf numFmtId="0" fontId="7" fillId="6" borderId="43" xfId="0" applyFont="1" applyFill="1" applyBorder="1" applyAlignment="1">
      <alignment vertical="center"/>
    </xf>
    <xf numFmtId="6" fontId="7" fillId="0" borderId="44" xfId="0" applyNumberFormat="1" applyFont="1" applyBorder="1" applyAlignment="1">
      <alignment horizontal="center" vertical="center"/>
    </xf>
    <xf numFmtId="1" fontId="17" fillId="2" borderId="45" xfId="0" applyNumberFormat="1" applyFont="1" applyFill="1" applyBorder="1" applyAlignment="1">
      <alignment horizontal="center" vertical="center"/>
    </xf>
    <xf numFmtId="164" fontId="11" fillId="2" borderId="45" xfId="0" applyNumberFormat="1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6" fontId="3" fillId="9" borderId="33" xfId="0" applyNumberFormat="1" applyFont="1" applyFill="1" applyBorder="1" applyAlignment="1">
      <alignment horizontal="center" vertical="center"/>
    </xf>
    <xf numFmtId="6" fontId="3" fillId="0" borderId="34" xfId="0" applyNumberFormat="1" applyFont="1" applyBorder="1" applyAlignment="1">
      <alignment vertical="center"/>
    </xf>
    <xf numFmtId="6" fontId="3" fillId="0" borderId="35" xfId="0" applyNumberFormat="1" applyFont="1" applyBorder="1" applyAlignment="1">
      <alignment vertical="center"/>
    </xf>
    <xf numFmtId="6" fontId="3" fillId="0" borderId="36" xfId="0" applyNumberFormat="1" applyFont="1" applyBorder="1" applyAlignment="1">
      <alignment vertical="center"/>
    </xf>
    <xf numFmtId="6" fontId="3" fillId="0" borderId="37" xfId="0" applyNumberFormat="1" applyFont="1" applyBorder="1" applyAlignment="1">
      <alignment vertical="center"/>
    </xf>
    <xf numFmtId="6" fontId="3" fillId="0" borderId="38" xfId="0" applyNumberFormat="1" applyFont="1" applyBorder="1" applyAlignment="1">
      <alignment vertical="center"/>
    </xf>
    <xf numFmtId="0" fontId="3" fillId="5" borderId="34" xfId="0" applyFont="1" applyFill="1" applyBorder="1" applyAlignment="1">
      <alignment vertical="center"/>
    </xf>
    <xf numFmtId="0" fontId="3" fillId="5" borderId="35" xfId="0" applyFont="1" applyFill="1" applyBorder="1" applyAlignment="1">
      <alignment vertical="center"/>
    </xf>
    <xf numFmtId="6" fontId="3" fillId="9" borderId="37" xfId="0" applyNumberFormat="1" applyFont="1" applyFill="1" applyBorder="1" applyAlignment="1">
      <alignment horizontal="center" vertical="center"/>
    </xf>
    <xf numFmtId="0" fontId="3" fillId="5" borderId="39" xfId="0" applyFont="1" applyFill="1" applyBorder="1" applyAlignment="1">
      <alignment vertical="center"/>
    </xf>
    <xf numFmtId="0" fontId="3" fillId="5" borderId="22" xfId="0" applyFont="1" applyFill="1" applyBorder="1" applyAlignment="1">
      <alignment vertical="center"/>
    </xf>
    <xf numFmtId="0" fontId="3" fillId="6" borderId="22" xfId="0" applyFont="1" applyFill="1" applyBorder="1" applyAlignment="1">
      <alignment horizontal="center" vertical="center"/>
    </xf>
    <xf numFmtId="6" fontId="3" fillId="9" borderId="40" xfId="0" applyNumberFormat="1" applyFont="1" applyFill="1" applyBorder="1" applyAlignment="1">
      <alignment horizontal="center" vertical="center"/>
    </xf>
    <xf numFmtId="1" fontId="17" fillId="2" borderId="1" xfId="0" applyNumberFormat="1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6" fontId="3" fillId="9" borderId="47" xfId="0" applyNumberFormat="1" applyFont="1" applyFill="1" applyBorder="1" applyAlignment="1">
      <alignment horizontal="center" vertical="center"/>
    </xf>
    <xf numFmtId="1" fontId="17" fillId="3" borderId="48" xfId="0" applyNumberFormat="1" applyFont="1" applyFill="1" applyBorder="1" applyAlignment="1">
      <alignment horizontal="center" vertical="center"/>
    </xf>
    <xf numFmtId="164" fontId="17" fillId="7" borderId="49" xfId="0" applyNumberFormat="1" applyFont="1" applyFill="1" applyBorder="1" applyAlignment="1">
      <alignment horizontal="center" vertical="center"/>
    </xf>
    <xf numFmtId="6" fontId="3" fillId="9" borderId="15" xfId="0" applyNumberFormat="1" applyFont="1" applyFill="1" applyBorder="1" applyAlignment="1">
      <alignment horizontal="center" vertical="center"/>
    </xf>
    <xf numFmtId="1" fontId="17" fillId="3" borderId="39" xfId="0" applyNumberFormat="1" applyFont="1" applyFill="1" applyBorder="1" applyAlignment="1">
      <alignment horizontal="center" vertical="center"/>
    </xf>
    <xf numFmtId="164" fontId="17" fillId="7" borderId="40" xfId="0" applyNumberFormat="1" applyFont="1" applyFill="1" applyBorder="1" applyAlignment="1">
      <alignment horizontal="center" vertical="center"/>
    </xf>
    <xf numFmtId="0" fontId="14" fillId="2" borderId="50" xfId="0" applyFont="1" applyFill="1" applyBorder="1" applyAlignment="1">
      <alignment vertical="center"/>
    </xf>
    <xf numFmtId="6" fontId="7" fillId="0" borderId="3" xfId="0" applyNumberFormat="1" applyFont="1" applyBorder="1" applyAlignment="1">
      <alignment horizontal="center" vertical="center"/>
    </xf>
    <xf numFmtId="1" fontId="17" fillId="2" borderId="43" xfId="0" applyNumberFormat="1" applyFont="1" applyFill="1" applyBorder="1" applyAlignment="1">
      <alignment horizontal="center" vertical="center"/>
    </xf>
    <xf numFmtId="164" fontId="11" fillId="2" borderId="43" xfId="0" applyNumberFormat="1" applyFont="1" applyFill="1" applyBorder="1" applyAlignment="1">
      <alignment horizontal="center" vertical="center"/>
    </xf>
    <xf numFmtId="6" fontId="7" fillId="2" borderId="43" xfId="0" applyNumberFormat="1" applyFont="1" applyFill="1" applyBorder="1" applyAlignment="1">
      <alignment horizontal="center" vertical="center"/>
    </xf>
    <xf numFmtId="6" fontId="7" fillId="0" borderId="0" xfId="0" applyNumberFormat="1" applyFont="1" applyAlignment="1">
      <alignment horizontal="center" vertical="center"/>
    </xf>
    <xf numFmtId="164" fontId="17" fillId="7" borderId="11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7" fillId="3" borderId="34" xfId="0" applyFont="1" applyFill="1" applyBorder="1" applyAlignment="1">
      <alignment horizontal="center" vertical="center"/>
    </xf>
    <xf numFmtId="164" fontId="17" fillId="7" borderId="46" xfId="0" applyNumberFormat="1" applyFont="1" applyFill="1" applyBorder="1" applyAlignment="1">
      <alignment horizontal="center" vertical="center"/>
    </xf>
    <xf numFmtId="164" fontId="17" fillId="7" borderId="47" xfId="0" applyNumberFormat="1" applyFont="1" applyFill="1" applyBorder="1" applyAlignment="1">
      <alignment horizontal="center" vertical="center"/>
    </xf>
    <xf numFmtId="0" fontId="17" fillId="3" borderId="48" xfId="0" applyFont="1" applyFill="1" applyBorder="1" applyAlignment="1">
      <alignment horizontal="center" vertical="center"/>
    </xf>
    <xf numFmtId="8" fontId="3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1" fontId="7" fillId="2" borderId="1" xfId="0" applyNumberFormat="1" applyFont="1" applyFill="1" applyBorder="1" applyAlignment="1">
      <alignment horizontal="center" vertical="center"/>
    </xf>
    <xf numFmtId="8" fontId="7" fillId="9" borderId="51" xfId="0" applyNumberFormat="1" applyFont="1" applyFill="1" applyBorder="1" applyAlignment="1">
      <alignment horizontal="center" vertical="center"/>
    </xf>
    <xf numFmtId="6" fontId="7" fillId="9" borderId="52" xfId="0" applyNumberFormat="1" applyFont="1" applyFill="1" applyBorder="1" applyAlignment="1">
      <alignment horizontal="center" vertical="center"/>
    </xf>
    <xf numFmtId="6" fontId="7" fillId="9" borderId="53" xfId="0" applyNumberFormat="1" applyFont="1" applyFill="1" applyBorder="1" applyAlignment="1">
      <alignment horizontal="center" vertical="center"/>
    </xf>
    <xf numFmtId="6" fontId="7" fillId="9" borderId="26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9" fontId="17" fillId="3" borderId="52" xfId="0" applyNumberFormat="1" applyFont="1" applyFill="1" applyBorder="1" applyAlignment="1">
      <alignment horizontal="center" vertical="center"/>
    </xf>
    <xf numFmtId="164" fontId="17" fillId="3" borderId="52" xfId="0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6" fontId="3" fillId="0" borderId="0" xfId="0" applyNumberFormat="1" applyFont="1" applyAlignment="1">
      <alignment vertical="center"/>
    </xf>
    <xf numFmtId="164" fontId="17" fillId="12" borderId="52" xfId="0" applyNumberFormat="1" applyFont="1" applyFill="1" applyBorder="1" applyAlignment="1">
      <alignment horizontal="center" vertical="center"/>
    </xf>
    <xf numFmtId="164" fontId="17" fillId="13" borderId="52" xfId="0" applyNumberFormat="1" applyFont="1" applyFill="1" applyBorder="1" applyAlignment="1">
      <alignment horizontal="center" vertical="center"/>
    </xf>
    <xf numFmtId="8" fontId="7" fillId="11" borderId="52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6" fillId="5" borderId="75" xfId="0" applyFont="1" applyFill="1" applyBorder="1" applyAlignment="1">
      <alignment horizontal="left" vertical="center"/>
    </xf>
    <xf numFmtId="0" fontId="16" fillId="5" borderId="65" xfId="0" applyFont="1" applyFill="1" applyBorder="1" applyAlignment="1">
      <alignment horizontal="left" vertical="center" wrapText="1"/>
    </xf>
    <xf numFmtId="0" fontId="3" fillId="6" borderId="65" xfId="0" applyFont="1" applyFill="1" applyBorder="1" applyAlignment="1">
      <alignment horizontal="center" vertical="center"/>
    </xf>
    <xf numFmtId="6" fontId="3" fillId="9" borderId="76" xfId="0" applyNumberFormat="1" applyFont="1" applyFill="1" applyBorder="1" applyAlignment="1">
      <alignment horizontal="center" vertical="center"/>
    </xf>
    <xf numFmtId="6" fontId="3" fillId="9" borderId="77" xfId="0" applyNumberFormat="1" applyFont="1" applyFill="1" applyBorder="1" applyAlignment="1">
      <alignment horizontal="center" vertical="center"/>
    </xf>
    <xf numFmtId="0" fontId="3" fillId="5" borderId="59" xfId="0" applyFont="1" applyFill="1" applyBorder="1" applyAlignment="1">
      <alignment vertical="center"/>
    </xf>
    <xf numFmtId="0" fontId="14" fillId="0" borderId="78" xfId="0" applyFont="1" applyBorder="1" applyAlignment="1">
      <alignment vertical="center"/>
    </xf>
    <xf numFmtId="0" fontId="7" fillId="6" borderId="79" xfId="0" applyFont="1" applyFill="1" applyBorder="1" applyAlignment="1">
      <alignment horizontal="center" vertical="center"/>
    </xf>
    <xf numFmtId="0" fontId="7" fillId="6" borderId="80" xfId="0" applyFont="1" applyFill="1" applyBorder="1" applyAlignment="1">
      <alignment horizontal="center" vertical="center"/>
    </xf>
    <xf numFmtId="0" fontId="7" fillId="6" borderId="81" xfId="0" applyFont="1" applyFill="1" applyBorder="1" applyAlignment="1">
      <alignment horizontal="center" vertical="center"/>
    </xf>
    <xf numFmtId="0" fontId="7" fillId="6" borderId="45" xfId="0" applyFont="1" applyFill="1" applyBorder="1" applyAlignment="1">
      <alignment vertical="center"/>
    </xf>
    <xf numFmtId="0" fontId="21" fillId="5" borderId="18" xfId="0" applyFont="1" applyFill="1" applyBorder="1" applyAlignment="1">
      <alignment vertical="center"/>
    </xf>
    <xf numFmtId="0" fontId="22" fillId="5" borderId="35" xfId="1" applyFont="1" applyFill="1" applyBorder="1" applyAlignment="1">
      <alignment vertical="center"/>
    </xf>
    <xf numFmtId="0" fontId="23" fillId="5" borderId="35" xfId="1" applyFont="1" applyFill="1" applyBorder="1" applyAlignment="1">
      <alignment horizontal="left" vertical="center" wrapText="1"/>
    </xf>
    <xf numFmtId="0" fontId="23" fillId="5" borderId="59" xfId="1" applyFont="1" applyFill="1" applyBorder="1" applyAlignment="1">
      <alignment horizontal="left" vertical="center" wrapText="1"/>
    </xf>
    <xf numFmtId="0" fontId="23" fillId="5" borderId="74" xfId="1" applyFont="1" applyFill="1" applyBorder="1" applyAlignment="1">
      <alignment horizontal="left" vertical="center" wrapText="1"/>
    </xf>
    <xf numFmtId="0" fontId="3" fillId="5" borderId="35" xfId="1" applyFont="1" applyFill="1" applyBorder="1" applyAlignment="1">
      <alignment vertical="center"/>
    </xf>
    <xf numFmtId="1" fontId="17" fillId="3" borderId="54" xfId="0" applyNumberFormat="1" applyFont="1" applyFill="1" applyBorder="1" applyAlignment="1">
      <alignment horizontal="left" vertical="top" wrapText="1"/>
    </xf>
    <xf numFmtId="1" fontId="17" fillId="3" borderId="55" xfId="0" applyNumberFormat="1" applyFont="1" applyFill="1" applyBorder="1" applyAlignment="1">
      <alignment horizontal="left" vertical="top" wrapText="1"/>
    </xf>
    <xf numFmtId="1" fontId="17" fillId="3" borderId="20" xfId="0" applyNumberFormat="1" applyFont="1" applyFill="1" applyBorder="1" applyAlignment="1">
      <alignment horizontal="left" vertical="top" wrapText="1"/>
    </xf>
    <xf numFmtId="1" fontId="17" fillId="3" borderId="56" xfId="0" applyNumberFormat="1" applyFont="1" applyFill="1" applyBorder="1" applyAlignment="1">
      <alignment horizontal="left" vertical="top" wrapText="1"/>
    </xf>
    <xf numFmtId="1" fontId="17" fillId="3" borderId="1" xfId="0" applyNumberFormat="1" applyFont="1" applyFill="1" applyBorder="1" applyAlignment="1">
      <alignment horizontal="left" vertical="top" wrapText="1"/>
    </xf>
    <xf numFmtId="1" fontId="17" fillId="3" borderId="50" xfId="0" applyNumberFormat="1" applyFont="1" applyFill="1" applyBorder="1" applyAlignment="1">
      <alignment horizontal="left" vertical="top" wrapText="1"/>
    </xf>
    <xf numFmtId="1" fontId="17" fillId="3" borderId="57" xfId="0" applyNumberFormat="1" applyFont="1" applyFill="1" applyBorder="1" applyAlignment="1">
      <alignment horizontal="left" vertical="top" wrapText="1"/>
    </xf>
    <xf numFmtId="1" fontId="17" fillId="3" borderId="45" xfId="0" applyNumberFormat="1" applyFont="1" applyFill="1" applyBorder="1" applyAlignment="1">
      <alignment horizontal="left" vertical="top" wrapText="1"/>
    </xf>
    <xf numFmtId="1" fontId="17" fillId="3" borderId="58" xfId="0" applyNumberFormat="1" applyFont="1" applyFill="1" applyBorder="1" applyAlignment="1">
      <alignment horizontal="left" vertical="top" wrapText="1"/>
    </xf>
    <xf numFmtId="0" fontId="7" fillId="5" borderId="60" xfId="0" applyFont="1" applyFill="1" applyBorder="1" applyAlignment="1">
      <alignment horizontal="center" vertical="center"/>
    </xf>
    <xf numFmtId="0" fontId="5" fillId="0" borderId="67" xfId="0" applyFont="1" applyBorder="1"/>
    <xf numFmtId="0" fontId="10" fillId="5" borderId="61" xfId="0" applyFont="1" applyFill="1" applyBorder="1" applyAlignment="1">
      <alignment horizontal="center" vertical="center"/>
    </xf>
    <xf numFmtId="0" fontId="5" fillId="0" borderId="41" xfId="0" applyFont="1" applyBorder="1"/>
    <xf numFmtId="0" fontId="10" fillId="6" borderId="62" xfId="0" applyFont="1" applyFill="1" applyBorder="1" applyAlignment="1">
      <alignment horizontal="center" vertical="center" wrapText="1"/>
    </xf>
    <xf numFmtId="0" fontId="5" fillId="0" borderId="63" xfId="0" applyFont="1" applyBorder="1"/>
    <xf numFmtId="0" fontId="5" fillId="0" borderId="64" xfId="0" applyFont="1" applyBorder="1"/>
    <xf numFmtId="0" fontId="7" fillId="8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3" xfId="0" applyFont="1" applyBorder="1"/>
    <xf numFmtId="0" fontId="5" fillId="0" borderId="5" xfId="0" applyFont="1" applyBorder="1"/>
    <xf numFmtId="0" fontId="4" fillId="3" borderId="2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7" fillId="5" borderId="20" xfId="0" applyFont="1" applyFill="1" applyBorder="1" applyAlignment="1">
      <alignment horizontal="center" vertical="center" wrapText="1"/>
    </xf>
    <xf numFmtId="0" fontId="5" fillId="0" borderId="58" xfId="0" applyFont="1" applyBorder="1"/>
    <xf numFmtId="0" fontId="10" fillId="5" borderId="66" xfId="0" applyFont="1" applyFill="1" applyBorder="1" applyAlignment="1">
      <alignment horizontal="center" vertical="center"/>
    </xf>
    <xf numFmtId="0" fontId="5" fillId="0" borderId="68" xfId="0" applyFont="1" applyBorder="1"/>
    <xf numFmtId="0" fontId="11" fillId="3" borderId="17" xfId="0" applyFont="1" applyFill="1" applyBorder="1" applyAlignment="1">
      <alignment horizontal="center" vertical="center" wrapText="1"/>
    </xf>
    <xf numFmtId="0" fontId="5" fillId="0" borderId="21" xfId="0" applyFont="1" applyBorder="1"/>
    <xf numFmtId="0" fontId="11" fillId="7" borderId="19" xfId="0" applyFont="1" applyFill="1" applyBorder="1" applyAlignment="1">
      <alignment horizontal="center" vertical="center" wrapText="1"/>
    </xf>
    <xf numFmtId="0" fontId="5" fillId="0" borderId="23" xfId="0" applyFont="1" applyBorder="1"/>
    <xf numFmtId="0" fontId="7" fillId="5" borderId="69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82" xfId="0" applyFont="1" applyFill="1" applyBorder="1" applyAlignment="1">
      <alignment horizontal="center" vertical="center"/>
    </xf>
    <xf numFmtId="0" fontId="7" fillId="5" borderId="8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2533650" cy="71437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1095375</xdr:colOff>
      <xdr:row>0</xdr:row>
      <xdr:rowOff>104775</xdr:rowOff>
    </xdr:from>
    <xdr:ext cx="2114550" cy="6286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51534B2-2ED3-49C8-A5E7-5E08E479E5AB}">
  <we:reference id="wa200010215" version="2.0.0.1" store="en-US" storeType="OMEX"/>
  <we:alternateReferences>
    <we:reference id="wa200010215" version="2.0.0.1" store="" storeType="OMEX"/>
  </we:alternateReferences>
  <we:properties>
    <we:property name="bps.codex_control.document_id" value="&quot;aa50dbfb-88c1-488b-9292-f1b8a98594f5&quot;"/>
  </we:properties>
  <we:bindings/>
  <we:snapshot xmlns:r="http://schemas.openxmlformats.org/officeDocument/2006/relationships"/>
</we:webextension>
</file>

<file path=xl/worksheets/_rels/sheet1.xml.rels><?xml version='1.0' encoding='UTF-8' standalone='yes'?>
<Relationships xmlns="http://schemas.openxmlformats.org/package/2006/relationships"><Relationship Id="rId117" Type="http://schemas.openxmlformats.org/officeDocument/2006/relationships/hyperlink" Target="https://osteocertus.com/product/ls24-101-10-locking-screw-2-4mm-x-10mm/" TargetMode="External"/><Relationship Id="rId21" Type="http://schemas.openxmlformats.org/officeDocument/2006/relationships/hyperlink" Target="https://osteocertus.com/product/plsbq-104-short-bridge-large-plate-quad/" TargetMode="External"/><Relationship Id="rId42" Type="http://schemas.openxmlformats.org/officeDocument/2006/relationships/hyperlink" Target="https://osteocertus.com/product/to21lq-104r-tplo-plate-large-narrow-right/" TargetMode="External"/><Relationship Id="rId63" Type="http://schemas.openxmlformats.org/officeDocument/2006/relationships/hyperlink" Target="https://osteocertus.com/product/ls35-100-32/" TargetMode="External"/><Relationship Id="rId84" Type="http://schemas.openxmlformats.org/officeDocument/2006/relationships/hyperlink" Target="https://osteocertus.com/product/cs35-101-38-compression-screw-3-5mm-x-38mm/" TargetMode="External"/><Relationship Id="rId138" Type="http://schemas.openxmlformats.org/officeDocument/2006/relationships/hyperlink" Target="https://osteocertus.com/product/aohandle-ao-handle-quick-connect/" TargetMode="External"/><Relationship Id="rId159" Type="http://schemas.openxmlformats.org/officeDocument/2006/relationships/hyperlink" Target="https://osteocertus.com/product/ls41-101-18-locking-screw-4-1mm-x-18mm/" TargetMode="External"/><Relationship Id="rId170" Type="http://schemas.openxmlformats.org/officeDocument/2006/relationships/hyperlink" Target="https://osteocertus.com/product/ls41-101-40-locking-screw-4-1mm-x-40mm/" TargetMode="External"/><Relationship Id="rId107" Type="http://schemas.openxmlformats.org/officeDocument/2006/relationships/hyperlink" Target="https://osteocertus.com/product/cs27-100-22/" TargetMode="External"/><Relationship Id="rId11" Type="http://schemas.openxmlformats.org/officeDocument/2006/relationships/hyperlink" Target="https://osteocertus.com/product/osti-lok-tplo-instrument-set/" TargetMode="External"/><Relationship Id="rId32" Type="http://schemas.openxmlformats.org/officeDocument/2006/relationships/hyperlink" Target="https://osteocertus.com/product/to1821qs-104r-tplo-plate-small-short-right/" TargetMode="External"/><Relationship Id="rId53" Type="http://schemas.openxmlformats.org/officeDocument/2006/relationships/hyperlink" Target="https://osteocertus.com/product/ls35-100-12/" TargetMode="External"/><Relationship Id="rId74" Type="http://schemas.openxmlformats.org/officeDocument/2006/relationships/hyperlink" Target="https://osteocertus.com/product/cs35-101-18-compression-screw-3-5mm-x-18mm/" TargetMode="External"/><Relationship Id="rId128" Type="http://schemas.openxmlformats.org/officeDocument/2006/relationships/hyperlink" Target="https://osteocertus.com/product/cs24-101-16-compression-screw-2-4mm-x-16mm/" TargetMode="External"/><Relationship Id="rId149" Type="http://schemas.openxmlformats.org/officeDocument/2006/relationships/hyperlink" Target="https://osteocertus.com/product/sagittal-grip-nut-handle/" TargetMode="External"/><Relationship Id="rId5" Type="http://schemas.openxmlformats.org/officeDocument/2006/relationships/hyperlink" Target="https://osteocertus.com/product/tplo-lean-set-6-tplo-plates-50-screws-instruments/" TargetMode="External"/><Relationship Id="rId95" Type="http://schemas.openxmlformats.org/officeDocument/2006/relationships/hyperlink" Target="https://osteocertus.com/product/ls27-100-22/" TargetMode="External"/><Relationship Id="rId160" Type="http://schemas.openxmlformats.org/officeDocument/2006/relationships/hyperlink" Target="https://osteocertus.com/product/ls41-101-20-locking-screw-4-1mm-x-20mm/" TargetMode="External"/><Relationship Id="rId181" Type="http://schemas.openxmlformats.org/officeDocument/2006/relationships/hyperlink" Target="https://osteocertus.com/product/osti-lok-instrument-set/" TargetMode="External"/><Relationship Id="rId22" Type="http://schemas.openxmlformats.org/officeDocument/2006/relationships/hyperlink" Target="https://osteocertus.com/product/cpsq-104/" TargetMode="External"/><Relationship Id="rId43" Type="http://schemas.openxmlformats.org/officeDocument/2006/relationships/hyperlink" Target="https://osteocertus.com/product/px4-16-tta-plate-4s-mini/" TargetMode="External"/><Relationship Id="rId64" Type="http://schemas.openxmlformats.org/officeDocument/2006/relationships/hyperlink" Target="https://osteocertus.com/product/ls35-100-34/" TargetMode="External"/><Relationship Id="rId118" Type="http://schemas.openxmlformats.org/officeDocument/2006/relationships/hyperlink" Target="https://osteocertus.com/product/ls24-101-12-locking-screw-2-4mm-x-12mm/" TargetMode="External"/><Relationship Id="rId139" Type="http://schemas.openxmlformats.org/officeDocument/2006/relationships/hyperlink" Target="https://osteocertus.com/product/ao-t10-driver-bit/" TargetMode="External"/><Relationship Id="rId85" Type="http://schemas.openxmlformats.org/officeDocument/2006/relationships/hyperlink" Target="https://osteocertus.com/product/cs35-101-40-compression-screw-3-5mm-x-40mm/" TargetMode="External"/><Relationship Id="rId150" Type="http://schemas.openxmlformats.org/officeDocument/2006/relationships/hyperlink" Target="https://osteocertus.com/product/scrwtray-150-screws-instruments-tray/" TargetMode="External"/><Relationship Id="rId171" Type="http://schemas.openxmlformats.org/officeDocument/2006/relationships/hyperlink" Target="https://osteocertus.com/product/ls41-101-45-locking-screw-4-1mm-x-45mm/" TargetMode="External"/><Relationship Id="rId12" Type="http://schemas.openxmlformats.org/officeDocument/2006/relationships/hyperlink" Target="https://osteocertus.com/product/osti-lok-tplo-instrument-set/" TargetMode="External"/><Relationship Id="rId33" Type="http://schemas.openxmlformats.org/officeDocument/2006/relationships/hyperlink" Target="https://osteocertus.com/product/to2225qs-104l-tplo-plate-medium-short-left/" TargetMode="External"/><Relationship Id="rId108" Type="http://schemas.openxmlformats.org/officeDocument/2006/relationships/hyperlink" Target="https://osteocertus.com/product/cs27-100-24/" TargetMode="External"/><Relationship Id="rId129" Type="http://schemas.openxmlformats.org/officeDocument/2006/relationships/hyperlink" Target="https://osteocertus.com/product/cs24-101-18-compression-screw-2-4mm-x-18mm/" TargetMode="External"/><Relationship Id="rId54" Type="http://schemas.openxmlformats.org/officeDocument/2006/relationships/hyperlink" Target="https://osteocertus.com/product/ls35-100-14/" TargetMode="External"/><Relationship Id="rId75" Type="http://schemas.openxmlformats.org/officeDocument/2006/relationships/hyperlink" Target="https://osteocertus.com/product/cs35-101-20-compression-screw-3-5mm-x-20mm/" TargetMode="External"/><Relationship Id="rId96" Type="http://schemas.openxmlformats.org/officeDocument/2006/relationships/hyperlink" Target="https://osteocertus.com/product/ls27-100-24/" TargetMode="External"/><Relationship Id="rId140" Type="http://schemas.openxmlformats.org/officeDocument/2006/relationships/hyperlink" Target="https://osteocertus.com/product/sg50-110-screw-gauge-50mm/" TargetMode="External"/><Relationship Id="rId161" Type="http://schemas.openxmlformats.org/officeDocument/2006/relationships/hyperlink" Target="https://osteocertus.com/product/ls41-101-22-locking-screw-4-1mm-x-22mm/" TargetMode="External"/><Relationship Id="rId182" Type="http://schemas.openxmlformats.org/officeDocument/2006/relationships/hyperlink" Target="https://osteocertus.com/product/tplo-lean-set-6-tplo-plates-50-screws-instruments/" TargetMode="External"/><Relationship Id="rId6" Type="http://schemas.openxmlformats.org/officeDocument/2006/relationships/hyperlink" Target="https://osteocertus.com/product/osti-lok-short-plates-tplo-set/" TargetMode="External"/><Relationship Id="rId23" Type="http://schemas.openxmlformats.org/officeDocument/2006/relationships/hyperlink" Target="https://osteocertus.com/product/cpmq-104/" TargetMode="External"/><Relationship Id="rId119" Type="http://schemas.openxmlformats.org/officeDocument/2006/relationships/hyperlink" Target="https://osteocertus.com/product/ls24-101-14-locking-screw-2-4mm-x-14mm/" TargetMode="External"/><Relationship Id="rId44" Type="http://schemas.openxmlformats.org/officeDocument/2006/relationships/hyperlink" Target="https://osteocertus.com/product/px4-21-tta-plate-4m-mini/" TargetMode="External"/><Relationship Id="rId65" Type="http://schemas.openxmlformats.org/officeDocument/2006/relationships/hyperlink" Target="https://osteocertus.com/product/ls35-100-36-2/" TargetMode="External"/><Relationship Id="rId86" Type="http://schemas.openxmlformats.org/officeDocument/2006/relationships/hyperlink" Target="https://osteocertus.com/product/cs35-101-45-compression-screw-3-5mm-x-45mm/" TargetMode="External"/><Relationship Id="rId130" Type="http://schemas.openxmlformats.org/officeDocument/2006/relationships/hyperlink" Target="https://osteocertus.com/product/cs24-101-20-compression-screw-2-4mm-x-20mm/" TargetMode="External"/><Relationship Id="rId151" Type="http://schemas.openxmlformats.org/officeDocument/2006/relationships/hyperlink" Target="https://osteocertus.com/product/ttatray-150-tta-plates-wedges-instruments-tray/" TargetMode="External"/><Relationship Id="rId172" Type="http://schemas.openxmlformats.org/officeDocument/2006/relationships/hyperlink" Target="https://osteocertus.com/product/ls41-101-50-locking-screw-4-1mm-x-50mm/" TargetMode="External"/><Relationship Id="rId13" Type="http://schemas.openxmlformats.org/officeDocument/2006/relationships/hyperlink" Target="https://osteocertus.com/product/16-hole-small-plate/" TargetMode="External"/><Relationship Id="rId18" Type="http://schemas.openxmlformats.org/officeDocument/2006/relationships/hyperlink" Target="https://osteocertus.com/product/plhs-100-high-strength-large-plate/" TargetMode="External"/><Relationship Id="rId39" Type="http://schemas.openxmlformats.org/officeDocument/2006/relationships/hyperlink" Target="https://osteocertus.com/product/to18mq-104l-tplo-plate-medium-narrow-left/" TargetMode="External"/><Relationship Id="rId109" Type="http://schemas.openxmlformats.org/officeDocument/2006/relationships/hyperlink" Target="https://osteocertus.com/product/cs27-100-26/" TargetMode="External"/><Relationship Id="rId34" Type="http://schemas.openxmlformats.org/officeDocument/2006/relationships/hyperlink" Target="https://osteocertus.com/product/to2225qs-104r-tplo-plate-medium-short-right/" TargetMode="External"/><Relationship Id="rId50" Type="http://schemas.openxmlformats.org/officeDocument/2006/relationships/hyperlink" Target="https://osteocertus.com/product/p8h2q-63-tta-plate-8sm-ol/" TargetMode="External"/><Relationship Id="rId55" Type="http://schemas.openxmlformats.org/officeDocument/2006/relationships/hyperlink" Target="https://osteocertus.com/product/ls35-100-16/" TargetMode="External"/><Relationship Id="rId76" Type="http://schemas.openxmlformats.org/officeDocument/2006/relationships/hyperlink" Target="https://osteocertus.com/product/cs35-101-22-compression-screw-3-5mm-x-22mm/" TargetMode="External"/><Relationship Id="rId97" Type="http://schemas.openxmlformats.org/officeDocument/2006/relationships/hyperlink" Target="https://osteocertus.com/product/ls27-101-26-locking-screw-2-7mm-x-26mm/" TargetMode="External"/><Relationship Id="rId104" Type="http://schemas.openxmlformats.org/officeDocument/2006/relationships/hyperlink" Target="https://osteocertus.com/product/cs27-100-16/" TargetMode="External"/><Relationship Id="rId120" Type="http://schemas.openxmlformats.org/officeDocument/2006/relationships/hyperlink" Target="https://osteocertus.com/product/ls24-101-16-locking-screw-2-4mm-x-16mm/" TargetMode="External"/><Relationship Id="rId125" Type="http://schemas.openxmlformats.org/officeDocument/2006/relationships/hyperlink" Target="https://osteocertus.com/product/cs24-101-10-compression-screw-2-4mm-x-10mm/" TargetMode="External"/><Relationship Id="rId141" Type="http://schemas.openxmlformats.org/officeDocument/2006/relationships/hyperlink" Target="https://osteocertus.com/product/agns-100/" TargetMode="External"/><Relationship Id="rId146" Type="http://schemas.openxmlformats.org/officeDocument/2006/relationships/hyperlink" Target="https://osteocertus.com/product/large-grip-nut/" TargetMode="External"/><Relationship Id="rId167" Type="http://schemas.openxmlformats.org/officeDocument/2006/relationships/hyperlink" Target="https://osteocertus.com/product/ls41-101-34-locking-screw-4-1mm-x-34mm/" TargetMode="External"/><Relationship Id="rId188" Type="http://schemas.openxmlformats.org/officeDocument/2006/relationships/drawing" Target="../drawings/drawing1.xml"/><Relationship Id="rId7" Type="http://schemas.openxmlformats.org/officeDocument/2006/relationships/hyperlink" Target="https://osteocertus.com/product/osti-lok-tplo-instrument-set/" TargetMode="External"/><Relationship Id="rId71" Type="http://schemas.openxmlformats.org/officeDocument/2006/relationships/hyperlink" Target="https://osteocertus.com/product/cs35-101-12-compression-screw-3-5mm-x-12mm/" TargetMode="External"/><Relationship Id="rId92" Type="http://schemas.openxmlformats.org/officeDocument/2006/relationships/hyperlink" Target="https://osteocertus.com/product/ls27-100-16/" TargetMode="External"/><Relationship Id="rId162" Type="http://schemas.openxmlformats.org/officeDocument/2006/relationships/hyperlink" Target="https://osteocertus.com/product/ls41-101-24-locking-screw-4-1mm-x-24mm/" TargetMode="External"/><Relationship Id="rId183" Type="http://schemas.openxmlformats.org/officeDocument/2006/relationships/hyperlink" Target="https://osteocertus.com/product/osti-lok-short-plates-tplo-set/" TargetMode="External"/><Relationship Id="rId2" Type="http://schemas.openxmlformats.org/officeDocument/2006/relationships/hyperlink" Target="https://osteocertus.com/product/osti-lok-fracture-lean-set-6-plates-89-screws-instruments-case/" TargetMode="External"/><Relationship Id="rId29" Type="http://schemas.openxmlformats.org/officeDocument/2006/relationships/hyperlink" Target="https://osteocertus.com/product/tplo-plate-large-left/" TargetMode="External"/><Relationship Id="rId24" Type="http://schemas.openxmlformats.org/officeDocument/2006/relationships/hyperlink" Target="https://osteocertus.com/product/cplq-104/" TargetMode="External"/><Relationship Id="rId40" Type="http://schemas.openxmlformats.org/officeDocument/2006/relationships/hyperlink" Target="https://osteocertus.com/product/to18mq-104r-tplo-plate-medium-narrow-right/" TargetMode="External"/><Relationship Id="rId45" Type="http://schemas.openxmlformats.org/officeDocument/2006/relationships/hyperlink" Target="https://osteocertus.com/product/px4-25-tta-plate-4l-mini/" TargetMode="External"/><Relationship Id="rId66" Type="http://schemas.openxmlformats.org/officeDocument/2006/relationships/hyperlink" Target="https://osteocertus.com/product/ls35-100-38/" TargetMode="External"/><Relationship Id="rId87" Type="http://schemas.openxmlformats.org/officeDocument/2006/relationships/hyperlink" Target="https://osteocertus.com/product/cs35-101-50-compression-screw-3-5mm-x-50mm/" TargetMode="External"/><Relationship Id="rId110" Type="http://schemas.openxmlformats.org/officeDocument/2006/relationships/hyperlink" Target="https://osteocertus.com/product/cs27-100-28/" TargetMode="External"/><Relationship Id="rId115" Type="http://schemas.openxmlformats.org/officeDocument/2006/relationships/hyperlink" Target="https://osteocertus.com/product/cs27-100-38/" TargetMode="External"/><Relationship Id="rId131" Type="http://schemas.openxmlformats.org/officeDocument/2006/relationships/hyperlink" Target="https://osteocertus.com/product/cs24-101-22-compression-screw-2-4mm-x-22mm/" TargetMode="External"/><Relationship Id="rId136" Type="http://schemas.openxmlformats.org/officeDocument/2006/relationships/hyperlink" Target="https://osteocertus.com/product/ao-drill-bit-2-7-mm-screw/" TargetMode="External"/><Relationship Id="rId157" Type="http://schemas.openxmlformats.org/officeDocument/2006/relationships/hyperlink" Target="https://osteocertus.com/product/to24q-104l-tplo-plate-x-large-narrow-left/" TargetMode="External"/><Relationship Id="rId178" Type="http://schemas.openxmlformats.org/officeDocument/2006/relationships/hyperlink" Target="https://osteocertus.com/product/toinset-tplo-instrument-set/" TargetMode="External"/><Relationship Id="rId61" Type="http://schemas.openxmlformats.org/officeDocument/2006/relationships/hyperlink" Target="https://osteocertus.com/product/ls35-100-28/" TargetMode="External"/><Relationship Id="rId82" Type="http://schemas.openxmlformats.org/officeDocument/2006/relationships/hyperlink" Target="https://osteocertus.com/product/cs35-101-34-compression-screw-3-5mm-x-34mm/" TargetMode="External"/><Relationship Id="rId152" Type="http://schemas.openxmlformats.org/officeDocument/2006/relationships/hyperlink" Target="https://osteocertus.com/product/mpc-150-multi-purpose-case/" TargetMode="External"/><Relationship Id="rId173" Type="http://schemas.openxmlformats.org/officeDocument/2006/relationships/hyperlink" Target="https://osteocertus.com/product/tojigs-tplo-jig-small/" TargetMode="External"/><Relationship Id="rId19" Type="http://schemas.openxmlformats.org/officeDocument/2006/relationships/hyperlink" Target="https://osteocertus.com/product/pssbq-104-short-bridge-small-plate-quad/" TargetMode="External"/><Relationship Id="rId14" Type="http://schemas.openxmlformats.org/officeDocument/2006/relationships/hyperlink" Target="https://osteocertus.com/product/16-hole-medium-plate/" TargetMode="External"/><Relationship Id="rId30" Type="http://schemas.openxmlformats.org/officeDocument/2006/relationships/hyperlink" Target="https://osteocertus.com/product/tplo-plate-large-right/" TargetMode="External"/><Relationship Id="rId35" Type="http://schemas.openxmlformats.org/officeDocument/2006/relationships/hyperlink" Target="https://osteocertus.com/product/to2730qs-104l-tplo-plate-large-short-left/" TargetMode="External"/><Relationship Id="rId56" Type="http://schemas.openxmlformats.org/officeDocument/2006/relationships/hyperlink" Target="https://osteocertus.com/product/ls35-100-18/" TargetMode="External"/><Relationship Id="rId77" Type="http://schemas.openxmlformats.org/officeDocument/2006/relationships/hyperlink" Target="https://osteocertus.com/product/cs35-101-24-compression-screw-3-5mm-x-24mm/" TargetMode="External"/><Relationship Id="rId100" Type="http://schemas.openxmlformats.org/officeDocument/2006/relationships/hyperlink" Target="https://osteocertus.com/product/ls27-101-32-locking-screw-2-7mm-x-32mm/" TargetMode="External"/><Relationship Id="rId105" Type="http://schemas.openxmlformats.org/officeDocument/2006/relationships/hyperlink" Target="https://osteocertus.com/product/cs27-100-18/" TargetMode="External"/><Relationship Id="rId126" Type="http://schemas.openxmlformats.org/officeDocument/2006/relationships/hyperlink" Target="https://osteocertus.com/product/cs24-101-12-compression-screw-2-4mm-x-12mm/" TargetMode="External"/><Relationship Id="rId147" Type="http://schemas.openxmlformats.org/officeDocument/2006/relationships/hyperlink" Target="https://osteocertus.com/product/gnh-100/" TargetMode="External"/><Relationship Id="rId168" Type="http://schemas.openxmlformats.org/officeDocument/2006/relationships/hyperlink" Target="https://osteocertus.com/product/ls41-101-36-locking-screw-4-1mm-x-36mm/" TargetMode="External"/><Relationship Id="rId8" Type="http://schemas.openxmlformats.org/officeDocument/2006/relationships/hyperlink" Target="https://osteocertus.com/product/osti-lok-fracture-short-tplo-plate-set/" TargetMode="External"/><Relationship Id="rId51" Type="http://schemas.openxmlformats.org/officeDocument/2006/relationships/hyperlink" Target="https://osteocertus.com/product/p8h2q-69-tta-plate-8sl-ol/" TargetMode="External"/><Relationship Id="rId72" Type="http://schemas.openxmlformats.org/officeDocument/2006/relationships/hyperlink" Target="https://osteocertus.com/product/cs35-101-14-compression-screw-3-5mm-x-14mm/" TargetMode="External"/><Relationship Id="rId93" Type="http://schemas.openxmlformats.org/officeDocument/2006/relationships/hyperlink" Target="https://osteocertus.com/product/ls27-100-18/" TargetMode="External"/><Relationship Id="rId98" Type="http://schemas.openxmlformats.org/officeDocument/2006/relationships/hyperlink" Target="https://osteocertus.com/product/ls27-101-28-locking-screw-2-7mm-x-28mm/" TargetMode="External"/><Relationship Id="rId121" Type="http://schemas.openxmlformats.org/officeDocument/2006/relationships/hyperlink" Target="https://osteocertus.com/product/ls24-101-18-locking-screw-2-4mm-x-18mm/" TargetMode="External"/><Relationship Id="rId142" Type="http://schemas.openxmlformats.org/officeDocument/2006/relationships/hyperlink" Target="https://osteocertus.com/product/medium-angled-grip-nut/" TargetMode="External"/><Relationship Id="rId163" Type="http://schemas.openxmlformats.org/officeDocument/2006/relationships/hyperlink" Target="https://osteocertus.com/product/ls41-101-26-locking-screw-4-1mm-x-26mm/" TargetMode="External"/><Relationship Id="rId184" Type="http://schemas.openxmlformats.org/officeDocument/2006/relationships/hyperlink" Target="https://osteocertus.com/product/osti-lok-fracture-short-tplo-plate-set/" TargetMode="External"/><Relationship Id="rId3" Type="http://schemas.openxmlformats.org/officeDocument/2006/relationships/hyperlink" Target="https://osteocertus.com/product/osti-lok-fracture-standard-set-9-plates-154-screws-instruments-case/" TargetMode="External"/><Relationship Id="rId25" Type="http://schemas.openxmlformats.org/officeDocument/2006/relationships/hyperlink" Target="https://osteocertus.com/product/tplo-plate-small-left/" TargetMode="External"/><Relationship Id="rId46" Type="http://schemas.openxmlformats.org/officeDocument/2006/relationships/hyperlink" Target="https://osteocertus.com/product/p7h1q-33-tta-plate-7s-mini-ol/" TargetMode="External"/><Relationship Id="rId67" Type="http://schemas.openxmlformats.org/officeDocument/2006/relationships/hyperlink" Target="https://osteocertus.com/product/ls35-100-40/" TargetMode="External"/><Relationship Id="rId116" Type="http://schemas.openxmlformats.org/officeDocument/2006/relationships/hyperlink" Target="https://osteocertus.com/product/cs27-100-40/" TargetMode="External"/><Relationship Id="rId137" Type="http://schemas.openxmlformats.org/officeDocument/2006/relationships/hyperlink" Target="https://osteocertus.com/product/ao-drill-bit-3-5-mm-screw/" TargetMode="External"/><Relationship Id="rId158" Type="http://schemas.openxmlformats.org/officeDocument/2006/relationships/hyperlink" Target="https://osteocertus.com/product/to24q-104r-tplo-plate-x-large-narrow-right/" TargetMode="External"/><Relationship Id="rId20" Type="http://schemas.openxmlformats.org/officeDocument/2006/relationships/hyperlink" Target="https://osteocertus.com/product/pmsbq-104-short-bridge-medium-plate-quad/" TargetMode="External"/><Relationship Id="rId41" Type="http://schemas.openxmlformats.org/officeDocument/2006/relationships/hyperlink" Target="https://osteocertus.com/product/to21lq-104l-tplo-plate-large-narrow-left/" TargetMode="External"/><Relationship Id="rId62" Type="http://schemas.openxmlformats.org/officeDocument/2006/relationships/hyperlink" Target="https://osteocertus.com/product/ls35-100-30/" TargetMode="External"/><Relationship Id="rId83" Type="http://schemas.openxmlformats.org/officeDocument/2006/relationships/hyperlink" Target="https://osteocertus.com/product/cs35-101-36-compression-screw-3-5mm-x-36mm/" TargetMode="External"/><Relationship Id="rId88" Type="http://schemas.openxmlformats.org/officeDocument/2006/relationships/hyperlink" Target="https://osteocertus.com/product/ls27-100-08/" TargetMode="External"/><Relationship Id="rId111" Type="http://schemas.openxmlformats.org/officeDocument/2006/relationships/hyperlink" Target="https://osteocertus.com/product/cs27-100-30/" TargetMode="External"/><Relationship Id="rId132" Type="http://schemas.openxmlformats.org/officeDocument/2006/relationships/hyperlink" Target="https://osteocertus.com/product/cs24-101-24-compression-screw-2-4mm-x-24mm/" TargetMode="External"/><Relationship Id="rId153" Type="http://schemas.openxmlformats.org/officeDocument/2006/relationships/hyperlink" Target="https://osteocertus.com/product/ssc-150-single-surgery-case/" TargetMode="External"/><Relationship Id="rId174" Type="http://schemas.openxmlformats.org/officeDocument/2006/relationships/hyperlink" Target="https://osteocertus.com/product/tojigl-tplo-jig-large/" TargetMode="External"/><Relationship Id="rId179" Type="http://schemas.openxmlformats.org/officeDocument/2006/relationships/hyperlink" Target="https://osteocertus.com/product/tocase-osti-lok-tplo-case/" TargetMode="External"/><Relationship Id="rId15" Type="http://schemas.openxmlformats.org/officeDocument/2006/relationships/hyperlink" Target="https://osteocertus.com/product/16-hole-large-plate/" TargetMode="External"/><Relationship Id="rId36" Type="http://schemas.openxmlformats.org/officeDocument/2006/relationships/hyperlink" Target="https://osteocertus.com/product/to2730qs-104r-tplo-plate-large-short-right/" TargetMode="External"/><Relationship Id="rId57" Type="http://schemas.openxmlformats.org/officeDocument/2006/relationships/hyperlink" Target="https://osteocertus.com/product/ls35-100-20/" TargetMode="External"/><Relationship Id="rId106" Type="http://schemas.openxmlformats.org/officeDocument/2006/relationships/hyperlink" Target="https://osteocertus.com/product/cs27-100-20/" TargetMode="External"/><Relationship Id="rId127" Type="http://schemas.openxmlformats.org/officeDocument/2006/relationships/hyperlink" Target="https://osteocertus.com/product/cs24-101-14-compression-screw-2-4mm-x-14mm/" TargetMode="External"/><Relationship Id="rId10" Type="http://schemas.openxmlformats.org/officeDocument/2006/relationships/hyperlink" Target="https://osteocertus.com/product/osti-lok-fracture-lean-set-6-plates-89-screws-instruments-case/" TargetMode="External"/><Relationship Id="rId31" Type="http://schemas.openxmlformats.org/officeDocument/2006/relationships/hyperlink" Target="https://osteocertus.com/product/to1821qs-104l-tplo-plate-small-short-left/" TargetMode="External"/><Relationship Id="rId52" Type="http://schemas.openxmlformats.org/officeDocument/2006/relationships/hyperlink" Target="https://osteocertus.com/product/ls35-100-10/" TargetMode="External"/><Relationship Id="rId73" Type="http://schemas.openxmlformats.org/officeDocument/2006/relationships/hyperlink" Target="https://osteocertus.com/product/cs35-101-16-compression-screw-3-5mm-x-16mm/" TargetMode="External"/><Relationship Id="rId78" Type="http://schemas.openxmlformats.org/officeDocument/2006/relationships/hyperlink" Target="https://osteocertus.com/product/cs35-101-26-compression-screw-3-5mm-x-26mm/" TargetMode="External"/><Relationship Id="rId94" Type="http://schemas.openxmlformats.org/officeDocument/2006/relationships/hyperlink" Target="https://osteocertus.com/product/ls27-100-20/" TargetMode="External"/><Relationship Id="rId99" Type="http://schemas.openxmlformats.org/officeDocument/2006/relationships/hyperlink" Target="https://osteocertus.com/product/ls27-101-30-locking-screw-2-7mm-x-30mm/" TargetMode="External"/><Relationship Id="rId101" Type="http://schemas.openxmlformats.org/officeDocument/2006/relationships/hyperlink" Target="https://osteocertus.com/product/cs27-100-10/" TargetMode="External"/><Relationship Id="rId122" Type="http://schemas.openxmlformats.org/officeDocument/2006/relationships/hyperlink" Target="https://osteocertus.com/product/ls24-101-20-locking-screw-2-4mm-x-20mm/" TargetMode="External"/><Relationship Id="rId143" Type="http://schemas.openxmlformats.org/officeDocument/2006/relationships/hyperlink" Target="https://osteocertus.com/product/large-angled-grip-nut/" TargetMode="External"/><Relationship Id="rId148" Type="http://schemas.openxmlformats.org/officeDocument/2006/relationships/hyperlink" Target="https://osteocertus.com/product/bql-104/" TargetMode="External"/><Relationship Id="rId164" Type="http://schemas.openxmlformats.org/officeDocument/2006/relationships/hyperlink" Target="https://osteocertus.com/product/ls41-101-28-locking-screw-4-1mm-x-28mm/" TargetMode="External"/><Relationship Id="rId169" Type="http://schemas.openxmlformats.org/officeDocument/2006/relationships/hyperlink" Target="https://osteocertus.com/product/ls41-101-38-locking-screw-4-1mm-x-38mm/" TargetMode="External"/><Relationship Id="rId185" Type="http://schemas.openxmlformats.org/officeDocument/2006/relationships/hyperlink" Target="https://osteocertus.com/product/to27-104l-tplo-plate-xx-large-narrow-left/" TargetMode="External"/><Relationship Id="rId4" Type="http://schemas.openxmlformats.org/officeDocument/2006/relationships/hyperlink" Target="https://osteocertus.com/product/osti-lok-instrument-set/" TargetMode="External"/><Relationship Id="rId9" Type="http://schemas.openxmlformats.org/officeDocument/2006/relationships/hyperlink" Target="https://osteocertus.com/product/osti-lok-fracture-lean-set-6-plates-89-screws-instruments-case/" TargetMode="External"/><Relationship Id="rId180" Type="http://schemas.openxmlformats.org/officeDocument/2006/relationships/hyperlink" Target="https://osteocertus.com/product/osti-lok-fracture-standard-set-9-plates-154-screws-instruments-case/" TargetMode="External"/><Relationship Id="rId26" Type="http://schemas.openxmlformats.org/officeDocument/2006/relationships/hyperlink" Target="https://osteocertus.com/product/tplo-plate-small-right/" TargetMode="External"/><Relationship Id="rId47" Type="http://schemas.openxmlformats.org/officeDocument/2006/relationships/hyperlink" Target="https://osteocertus.com/product/p7h1q-39-tta-plate-7m-mini-ol/" TargetMode="External"/><Relationship Id="rId68" Type="http://schemas.openxmlformats.org/officeDocument/2006/relationships/hyperlink" Target="https://osteocertus.com/product/ls35-101-45-locking-screw-3-5mm-x-45mm/" TargetMode="External"/><Relationship Id="rId89" Type="http://schemas.openxmlformats.org/officeDocument/2006/relationships/hyperlink" Target="https://osteocertus.com/product/ls27-100-10/" TargetMode="External"/><Relationship Id="rId112" Type="http://schemas.openxmlformats.org/officeDocument/2006/relationships/hyperlink" Target="https://osteocertus.com/product/cs27-100-32/" TargetMode="External"/><Relationship Id="rId133" Type="http://schemas.openxmlformats.org/officeDocument/2006/relationships/hyperlink" Target="https://osteocertus.com/product/cs24-101-26-compression-screw-2-4mm-x-26mm-copy/" TargetMode="External"/><Relationship Id="rId154" Type="http://schemas.openxmlformats.org/officeDocument/2006/relationships/hyperlink" Target="https://osteocertus.com/product/osti-lok-case/" TargetMode="External"/><Relationship Id="rId175" Type="http://schemas.openxmlformats.org/officeDocument/2006/relationships/hyperlink" Target="https://osteocertus.com/product/tosmset-small-medium-tplo-set/" TargetMode="External"/><Relationship Id="rId16" Type="http://schemas.openxmlformats.org/officeDocument/2006/relationships/hyperlink" Target="https://osteocertus.com/product/pshs-100-high-strength-small-plate/" TargetMode="External"/><Relationship Id="rId37" Type="http://schemas.openxmlformats.org/officeDocument/2006/relationships/hyperlink" Target="https://osteocertus.com/product/to15sq-104l-tplo-plate-small-narrow-left/" TargetMode="External"/><Relationship Id="rId58" Type="http://schemas.openxmlformats.org/officeDocument/2006/relationships/hyperlink" Target="https://osteocertus.com/product/ls35-100-22/" TargetMode="External"/><Relationship Id="rId79" Type="http://schemas.openxmlformats.org/officeDocument/2006/relationships/hyperlink" Target="https://osteocertus.com/product/cs35-101-28-compression-screw-3-5mm-x-28mm/" TargetMode="External"/><Relationship Id="rId102" Type="http://schemas.openxmlformats.org/officeDocument/2006/relationships/hyperlink" Target="https://osteocertus.com/product/cs27-100-12/" TargetMode="External"/><Relationship Id="rId123" Type="http://schemas.openxmlformats.org/officeDocument/2006/relationships/hyperlink" Target="https://osteocertus.com/product/ls24-101-22-locking-screw-2-4mm-x-22mm/" TargetMode="External"/><Relationship Id="rId144" Type="http://schemas.openxmlformats.org/officeDocument/2006/relationships/hyperlink" Target="https://osteocertus.com/product/small-grip-nut/" TargetMode="External"/><Relationship Id="rId90" Type="http://schemas.openxmlformats.org/officeDocument/2006/relationships/hyperlink" Target="https://osteocertus.com/product/ls27-100-12/" TargetMode="External"/><Relationship Id="rId165" Type="http://schemas.openxmlformats.org/officeDocument/2006/relationships/hyperlink" Target="https://osteocertus.com/product/ls41-101-30-locking-screw-4-1mm-x-30mm/" TargetMode="External"/><Relationship Id="rId186" Type="http://schemas.openxmlformats.org/officeDocument/2006/relationships/hyperlink" Target="https://osteocertus.com/product/to27q-104r-tplo-plate-xx-large-narrow-right/" TargetMode="External"/><Relationship Id="rId27" Type="http://schemas.openxmlformats.org/officeDocument/2006/relationships/hyperlink" Target="https://osteocertus.com/product/tplo-plate-medium-left/" TargetMode="External"/><Relationship Id="rId48" Type="http://schemas.openxmlformats.org/officeDocument/2006/relationships/hyperlink" Target="https://osteocertus.com/product/p7h1q-42-tta-plate-7l-mini-ol/" TargetMode="External"/><Relationship Id="rId69" Type="http://schemas.openxmlformats.org/officeDocument/2006/relationships/hyperlink" Target="https://osteocertus.com/product/ls35-101-50-locking-screw-3-5mm-x-50mm/" TargetMode="External"/><Relationship Id="rId113" Type="http://schemas.openxmlformats.org/officeDocument/2006/relationships/hyperlink" Target="https://osteocertus.com/product/cs27-100-34/" TargetMode="External"/><Relationship Id="rId134" Type="http://schemas.openxmlformats.org/officeDocument/2006/relationships/hyperlink" Target="https://osteocertus.com/product/cs24-101-28-compression-screw-2-4mm-x-28mm/" TargetMode="External"/><Relationship Id="rId80" Type="http://schemas.openxmlformats.org/officeDocument/2006/relationships/hyperlink" Target="https://osteocertus.com/product/cs35-101-30-compression-screw-3-5mm-x-30mm/" TargetMode="External"/><Relationship Id="rId155" Type="http://schemas.openxmlformats.org/officeDocument/2006/relationships/hyperlink" Target="https://osteocertus.com/product/dbst-drill-bit-stop/" TargetMode="External"/><Relationship Id="rId176" Type="http://schemas.openxmlformats.org/officeDocument/2006/relationships/hyperlink" Target="https://osteocertus.com/product/tolset-large-tplo-set/" TargetMode="External"/><Relationship Id="rId17" Type="http://schemas.openxmlformats.org/officeDocument/2006/relationships/hyperlink" Target="https://osteocertus.com/product/pmhs-100-high-strength-medium-plate/" TargetMode="External"/><Relationship Id="rId38" Type="http://schemas.openxmlformats.org/officeDocument/2006/relationships/hyperlink" Target="https://osteocertus.com/product/to15sq-104r-tplo-plate-small-narrow-right/" TargetMode="External"/><Relationship Id="rId59" Type="http://schemas.openxmlformats.org/officeDocument/2006/relationships/hyperlink" Target="https://osteocertus.com/product/ls35-100-24/" TargetMode="External"/><Relationship Id="rId103" Type="http://schemas.openxmlformats.org/officeDocument/2006/relationships/hyperlink" Target="https://osteocertus.com/product/cs27-100-14/" TargetMode="External"/><Relationship Id="rId124" Type="http://schemas.openxmlformats.org/officeDocument/2006/relationships/hyperlink" Target="https://osteocertus.com/product/ls24-101-24-locking-screw-2-4mm-x-24mm/" TargetMode="External"/><Relationship Id="rId70" Type="http://schemas.openxmlformats.org/officeDocument/2006/relationships/hyperlink" Target="https://osteocertus.com/product/cs35-101-10-compression-screw-3-5mm-x-10mm/" TargetMode="External"/><Relationship Id="rId91" Type="http://schemas.openxmlformats.org/officeDocument/2006/relationships/hyperlink" Target="https://osteocertus.com/product/ls27-100-14/" TargetMode="External"/><Relationship Id="rId145" Type="http://schemas.openxmlformats.org/officeDocument/2006/relationships/hyperlink" Target="https://osteocertus.com/product/medium-grip-nut/" TargetMode="External"/><Relationship Id="rId166" Type="http://schemas.openxmlformats.org/officeDocument/2006/relationships/hyperlink" Target="https://osteocertus.com/product/ls41-101-32-locking-screw-4-1mm-x-32mm/" TargetMode="External"/><Relationship Id="rId187" Type="http://schemas.openxmlformats.org/officeDocument/2006/relationships/printerSettings" Target="../printerSettings/printerSettings1.bin"/><Relationship Id="rId1" Type="http://schemas.openxmlformats.org/officeDocument/2006/relationships/hyperlink" Target="https://osteocertus.com/product-category/osti-lok/sets/" TargetMode="External"/><Relationship Id="rId28" Type="http://schemas.openxmlformats.org/officeDocument/2006/relationships/hyperlink" Target="https://osteocertus.com/product/tplo-plate-medium-right/" TargetMode="External"/><Relationship Id="rId49" Type="http://schemas.openxmlformats.org/officeDocument/2006/relationships/hyperlink" Target="https://osteocertus.com/product/p7h2q-57-tta-plate-7sl-mini-ol/" TargetMode="External"/><Relationship Id="rId114" Type="http://schemas.openxmlformats.org/officeDocument/2006/relationships/hyperlink" Target="https://osteocertus.com/product/cs27-100-36/" TargetMode="External"/><Relationship Id="rId60" Type="http://schemas.openxmlformats.org/officeDocument/2006/relationships/hyperlink" Target="https://osteocertus.com/product/ls35-100-26/" TargetMode="External"/><Relationship Id="rId81" Type="http://schemas.openxmlformats.org/officeDocument/2006/relationships/hyperlink" Target="https://osteocertus.com/product/cs35-101-32-compression-screw-3-5mm-x-32mm/" TargetMode="External"/><Relationship Id="rId135" Type="http://schemas.openxmlformats.org/officeDocument/2006/relationships/hyperlink" Target="https://osteocertus.com/product/cs24-101-30-compression-screw-2-4mm-x-30mm/" TargetMode="External"/><Relationship Id="rId156" Type="http://schemas.openxmlformats.org/officeDocument/2006/relationships/hyperlink" Target="https://osteocertus.com/product/dgql-104/" TargetMode="External"/><Relationship Id="rId177" Type="http://schemas.openxmlformats.org/officeDocument/2006/relationships/hyperlink" Target="https://osteocertus.com/product/toset-tplo-set/" TargetMode="External"/><Relationship Id="rIdTPLOFamily0" Type="http://schemas.openxmlformats.org/officeDocument/2006/relationships/hyperlink" Target="https://osteocertus.com/product/tplo-short-family-6-plates/" TargetMode="External"/><Relationship Id="rIdTPLOFamily1" Type="http://schemas.openxmlformats.org/officeDocument/2006/relationships/hyperlink" Target="https://osteocertus.com/product/tplo-family-6-plates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osteocertus.com/product/to15sq-104l-tplo-plate-small-narrow-left/" TargetMode="External"/><Relationship Id="rId13" Type="http://schemas.openxmlformats.org/officeDocument/2006/relationships/hyperlink" Target="https://osteocertus.com/product/to21lq-104r-tplo-plate-large-narrow-right/" TargetMode="External"/><Relationship Id="rId3" Type="http://schemas.openxmlformats.org/officeDocument/2006/relationships/hyperlink" Target="https://osteocertus.com/product/to18mq-104r-tplo-plate-medium-narrow-right/" TargetMode="External"/><Relationship Id="rId7" Type="http://schemas.openxmlformats.org/officeDocument/2006/relationships/hyperlink" Target="https://osteocertus.com/product/to24q-104r-tplo-plate-x-large-narrow-right/" TargetMode="External"/><Relationship Id="rId12" Type="http://schemas.openxmlformats.org/officeDocument/2006/relationships/hyperlink" Target="https://osteocertus.com/product/to21lq-104l-tplo-plate-large-narrow-left/" TargetMode="External"/><Relationship Id="rId2" Type="http://schemas.openxmlformats.org/officeDocument/2006/relationships/hyperlink" Target="https://osteocertus.com/product/to18mq-104l-tplo-plate-medium-narrow-left/" TargetMode="External"/><Relationship Id="rId16" Type="http://schemas.openxmlformats.org/officeDocument/2006/relationships/hyperlink" Target="https://osteocertus.com/product/to15sq-104l-tplo-plate-small-narrow-left/" TargetMode="External"/><Relationship Id="rId1" Type="http://schemas.openxmlformats.org/officeDocument/2006/relationships/hyperlink" Target="https://osteocertus.com/product/to15sq-104r-tplo-plate-small-narrow-right/" TargetMode="External"/><Relationship Id="rId6" Type="http://schemas.openxmlformats.org/officeDocument/2006/relationships/hyperlink" Target="https://osteocertus.com/product/to24q-104l-tplo-plate-x-large-narrow-left/" TargetMode="External"/><Relationship Id="rId11" Type="http://schemas.openxmlformats.org/officeDocument/2006/relationships/hyperlink" Target="https://osteocertus.com/product/to18mq-104r-tplo-plate-medium-narrow-right/" TargetMode="External"/><Relationship Id="rId5" Type="http://schemas.openxmlformats.org/officeDocument/2006/relationships/hyperlink" Target="https://osteocertus.com/product/to21lq-104r-tplo-plate-large-narrow-right/" TargetMode="External"/><Relationship Id="rId15" Type="http://schemas.openxmlformats.org/officeDocument/2006/relationships/hyperlink" Target="https://osteocertus.com/product/to24q-104r-tplo-plate-x-large-narrow-right/" TargetMode="External"/><Relationship Id="rId10" Type="http://schemas.openxmlformats.org/officeDocument/2006/relationships/hyperlink" Target="https://osteocertus.com/product/to18mq-104l-tplo-plate-medium-narrow-left/" TargetMode="External"/><Relationship Id="rId4" Type="http://schemas.openxmlformats.org/officeDocument/2006/relationships/hyperlink" Target="https://osteocertus.com/product/to21lq-104l-tplo-plate-large-narrow-left/" TargetMode="External"/><Relationship Id="rId9" Type="http://schemas.openxmlformats.org/officeDocument/2006/relationships/hyperlink" Target="https://osteocertus.com/product/to15sq-104r-tplo-plate-small-narrow-right/" TargetMode="External"/><Relationship Id="rId14" Type="http://schemas.openxmlformats.org/officeDocument/2006/relationships/hyperlink" Target="https://osteocertus.com/product/to24q-104l-tplo-plate-x-large-narrow-lef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Q1109"/>
  <sheetViews>
    <sheetView tabSelected="1" view="pageBreakPreview" zoomScale="85" zoomScaleNormal="100" zoomScaleSheetLayoutView="85" workbookViewId="0">
      <pane xSplit="2" ySplit="7" topLeftCell="C41" activePane="bottomRight" state="frozen"/>
      <selection pane="topRight" activeCell="C1" sqref="C1"/>
      <selection pane="bottomLeft" activeCell="A8" sqref="A8"/>
      <selection pane="bottomRight" activeCell="A6" sqref="A6:B7"/>
    </sheetView>
  </sheetViews>
  <sheetFormatPr defaultColWidth="12.625" defaultRowHeight="15" customHeight="1" x14ac:dyDescent="0.2"/>
  <cols>
    <col min="1" max="1" width="13.625" style="5" customWidth="1"/>
    <col min="2" max="2" width="27.625" style="5" customWidth="1"/>
    <col min="3" max="13" width="8.625" style="5" customWidth="1"/>
    <col min="14" max="14" width="10.625" style="5" customWidth="1"/>
    <col min="15" max="15" width="14.625" style="5" hidden="1" customWidth="1"/>
    <col min="16" max="16" width="2.375" style="5" customWidth="1"/>
    <col min="17" max="18" width="10.625" style="5" customWidth="1"/>
    <col min="19" max="19" width="1.125" style="5" customWidth="1"/>
    <col min="20" max="20" width="10.625" style="5" customWidth="1"/>
    <col min="21" max="21" width="1.125" style="5" customWidth="1"/>
    <col min="22" max="32" width="10.125" style="5" hidden="1" customWidth="1"/>
    <col min="33" max="33" width="7.625" style="5" hidden="1" customWidth="1"/>
    <col min="34" max="40" width="7.625" style="5" customWidth="1"/>
    <col min="41" max="16384" width="12.625" style="5"/>
  </cols>
  <sheetData>
    <row r="1" spans="1:43" ht="60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3"/>
      <c r="U1" s="2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spans="1:43" ht="36" customHeight="1" thickBot="1" x14ac:dyDescent="0.25">
      <c r="A2" s="153" t="s">
        <v>359</v>
      </c>
      <c r="B2" s="6"/>
      <c r="C2" s="191" t="s">
        <v>0</v>
      </c>
      <c r="D2" s="188"/>
      <c r="E2" s="188"/>
      <c r="F2" s="188"/>
      <c r="G2" s="188"/>
      <c r="H2" s="188"/>
      <c r="I2" s="188"/>
      <c r="J2" s="189"/>
      <c r="K2" s="189"/>
      <c r="L2" s="189"/>
      <c r="M2" s="189"/>
      <c r="N2" s="192"/>
      <c r="O2" s="7"/>
      <c r="P2" s="8"/>
      <c r="Q2" s="9" t="s">
        <v>339</v>
      </c>
      <c r="R2" s="10"/>
      <c r="S2" s="11"/>
      <c r="T2" s="12"/>
      <c r="U2" s="11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3" ht="15" customHeight="1" x14ac:dyDescent="0.2">
      <c r="A3" s="13" t="s">
        <v>1</v>
      </c>
      <c r="B3" s="14" t="s">
        <v>2</v>
      </c>
      <c r="C3" s="14" t="s">
        <v>3</v>
      </c>
      <c r="D3" s="15"/>
      <c r="E3" s="15"/>
      <c r="F3" s="15"/>
      <c r="G3" s="14" t="s">
        <v>4</v>
      </c>
      <c r="H3" s="15"/>
      <c r="I3" s="15"/>
      <c r="J3" s="15"/>
      <c r="K3" s="15"/>
      <c r="L3" s="15"/>
      <c r="M3" s="15"/>
      <c r="N3" s="14" t="s">
        <v>5</v>
      </c>
      <c r="O3" s="16"/>
      <c r="P3" s="17"/>
      <c r="Q3" s="18" t="s">
        <v>338</v>
      </c>
      <c r="R3" s="18" t="s">
        <v>6</v>
      </c>
      <c r="S3" s="19"/>
      <c r="T3" s="20"/>
      <c r="U3" s="19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21"/>
      <c r="AP3" s="21"/>
      <c r="AQ3" s="21"/>
    </row>
    <row r="4" spans="1:43" ht="19.5" customHeight="1" thickBot="1" x14ac:dyDescent="0.25">
      <c r="A4" s="22"/>
      <c r="B4" s="23"/>
      <c r="C4" s="23"/>
      <c r="D4" s="24"/>
      <c r="E4" s="24"/>
      <c r="F4" s="24"/>
      <c r="G4" s="25"/>
      <c r="H4" s="24"/>
      <c r="I4" s="24"/>
      <c r="J4" s="24"/>
      <c r="K4" s="24"/>
      <c r="L4" s="24"/>
      <c r="M4" s="24"/>
      <c r="N4" s="26"/>
      <c r="O4" s="27"/>
      <c r="P4" s="28"/>
      <c r="Q4" s="29"/>
      <c r="R4" s="30"/>
      <c r="S4" s="31"/>
      <c r="T4" s="32"/>
      <c r="U4" s="31"/>
      <c r="V4" s="31"/>
      <c r="W4" s="31"/>
      <c r="X4" s="31"/>
      <c r="Y4" s="31"/>
      <c r="Z4" s="31"/>
      <c r="AA4" s="31"/>
      <c r="AB4" s="31"/>
      <c r="AC4" s="3"/>
      <c r="AD4" s="3"/>
      <c r="AE4" s="3"/>
      <c r="AF4" s="3"/>
      <c r="AG4" s="3"/>
      <c r="AH4" s="31"/>
      <c r="AI4" s="31"/>
      <c r="AJ4" s="31"/>
      <c r="AK4" s="31"/>
      <c r="AL4" s="31"/>
      <c r="AM4" s="31"/>
      <c r="AN4" s="31"/>
      <c r="AO4" s="33"/>
      <c r="AP4" s="33"/>
      <c r="AQ4" s="33"/>
    </row>
    <row r="5" spans="1:43" ht="6.75" customHeight="1" thickBot="1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19"/>
      <c r="T5" s="3"/>
      <c r="U5" s="19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21"/>
      <c r="AP5" s="21"/>
      <c r="AQ5" s="21"/>
    </row>
    <row r="6" spans="1:43" ht="26.25" customHeight="1" thickBot="1" x14ac:dyDescent="0.25">
      <c r="A6" s="180" t="s">
        <v>7</v>
      </c>
      <c r="B6" s="182" t="s">
        <v>8</v>
      </c>
      <c r="C6" s="184" t="s">
        <v>9</v>
      </c>
      <c r="D6" s="185"/>
      <c r="E6" s="186"/>
      <c r="F6" s="184" t="s">
        <v>349</v>
      </c>
      <c r="G6" s="185"/>
      <c r="H6" s="186"/>
      <c r="I6" s="35" t="s">
        <v>11</v>
      </c>
      <c r="J6" s="184" t="s">
        <v>350</v>
      </c>
      <c r="K6" s="185"/>
      <c r="L6" s="185"/>
      <c r="M6" s="186"/>
      <c r="N6" s="195" t="s">
        <v>12</v>
      </c>
      <c r="O6" s="193" t="s">
        <v>13</v>
      </c>
      <c r="P6" s="34"/>
      <c r="Q6" s="197" t="s">
        <v>14</v>
      </c>
      <c r="R6" s="199" t="s">
        <v>15</v>
      </c>
      <c r="S6" s="19"/>
      <c r="T6" s="19"/>
      <c r="U6" s="19"/>
      <c r="V6" s="187" t="str">
        <f t="shared" ref="V6:V7" si="0">C6</f>
        <v>Fracture Set</v>
      </c>
      <c r="W6" s="188"/>
      <c r="X6" s="190"/>
      <c r="Y6" s="187" t="str">
        <f>F6</f>
        <v>TPLO Set with FX Case</v>
      </c>
      <c r="Z6" s="188"/>
      <c r="AA6" s="190"/>
      <c r="AB6" s="36" t="str">
        <f>I6</f>
        <v>Fracture &amp; TPLO Set</v>
      </c>
      <c r="AC6" s="187" t="str">
        <f>J6</f>
        <v>New TPLO Set</v>
      </c>
      <c r="AD6" s="188"/>
      <c r="AE6" s="189"/>
      <c r="AF6" s="190"/>
      <c r="AG6" s="3"/>
      <c r="AH6" s="19"/>
      <c r="AI6" s="19"/>
      <c r="AJ6" s="19"/>
      <c r="AK6" s="19"/>
      <c r="AL6" s="19"/>
      <c r="AM6" s="19"/>
      <c r="AN6" s="19"/>
      <c r="AO6" s="37"/>
      <c r="AP6" s="37"/>
      <c r="AQ6" s="37"/>
    </row>
    <row r="7" spans="1:43" ht="39" thickBot="1" x14ac:dyDescent="0.25">
      <c r="A7" s="181"/>
      <c r="B7" s="183"/>
      <c r="C7" s="38" t="s">
        <v>16</v>
      </c>
      <c r="D7" s="38" t="s">
        <v>17</v>
      </c>
      <c r="E7" s="38" t="s">
        <v>18</v>
      </c>
      <c r="F7" s="38" t="s">
        <v>16</v>
      </c>
      <c r="G7" s="38" t="s">
        <v>17</v>
      </c>
      <c r="H7" s="38" t="s">
        <v>19</v>
      </c>
      <c r="I7" s="38" t="s">
        <v>20</v>
      </c>
      <c r="J7" s="38" t="s">
        <v>351</v>
      </c>
      <c r="K7" s="38" t="s">
        <v>352</v>
      </c>
      <c r="L7" s="38" t="s">
        <v>10</v>
      </c>
      <c r="M7" s="38" t="s">
        <v>19</v>
      </c>
      <c r="N7" s="196"/>
      <c r="O7" s="194"/>
      <c r="P7" s="34"/>
      <c r="Q7" s="198"/>
      <c r="R7" s="200"/>
      <c r="S7" s="19"/>
      <c r="T7" s="19"/>
      <c r="U7" s="19"/>
      <c r="V7" s="39" t="str">
        <f t="shared" si="0"/>
        <v>Lean Set</v>
      </c>
      <c r="W7" s="40" t="str">
        <f>D7</f>
        <v>Std Set</v>
      </c>
      <c r="X7" s="41" t="str">
        <f>E7</f>
        <v>Fracture Instrument Set</v>
      </c>
      <c r="Y7" s="39" t="str">
        <f>F7</f>
        <v>Lean Set</v>
      </c>
      <c r="Z7" s="40" t="str">
        <f>G7</f>
        <v>Std Set</v>
      </c>
      <c r="AA7" s="42" t="str">
        <f>H7</f>
        <v>TPLO Instrument Set</v>
      </c>
      <c r="AB7" s="43" t="str">
        <f>I7</f>
        <v>Ultimate Set</v>
      </c>
      <c r="AC7" s="39" t="str">
        <f>J7</f>
        <v>Small / Medium TPLO Set</v>
      </c>
      <c r="AD7" s="40" t="str">
        <f t="shared" ref="AD7:AF7" si="1">K7</f>
        <v>Large TPLO Set</v>
      </c>
      <c r="AE7" s="41" t="str">
        <f t="shared" si="1"/>
        <v>TPLO Set</v>
      </c>
      <c r="AF7" s="42" t="str">
        <f t="shared" si="1"/>
        <v>TPLO Instrument Set</v>
      </c>
      <c r="AG7" s="3"/>
      <c r="AH7" s="19"/>
      <c r="AI7" s="19"/>
      <c r="AJ7" s="19"/>
      <c r="AK7" s="19"/>
      <c r="AL7" s="19"/>
      <c r="AM7" s="19"/>
      <c r="AN7" s="19"/>
      <c r="AO7" s="44"/>
      <c r="AP7" s="44"/>
      <c r="AQ7" s="44"/>
    </row>
    <row r="8" spans="1:43" ht="15" customHeight="1" thickBot="1" x14ac:dyDescent="0.25">
      <c r="A8" s="45" t="s">
        <v>21</v>
      </c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8"/>
      <c r="O8" s="49"/>
      <c r="P8" s="49"/>
      <c r="Q8" s="50"/>
      <c r="R8" s="51"/>
      <c r="S8" s="52"/>
      <c r="T8" s="52"/>
      <c r="U8" s="52"/>
      <c r="V8" s="53"/>
      <c r="W8" s="54"/>
      <c r="X8" s="55"/>
      <c r="Y8" s="53"/>
      <c r="Z8" s="54"/>
      <c r="AA8" s="56"/>
      <c r="AB8" s="57"/>
      <c r="AC8" s="53"/>
      <c r="AD8" s="54"/>
      <c r="AE8" s="55"/>
      <c r="AF8" s="56"/>
      <c r="AG8" s="3"/>
      <c r="AH8" s="52"/>
      <c r="AI8" s="52"/>
      <c r="AJ8" s="52"/>
      <c r="AK8" s="52"/>
      <c r="AL8" s="52"/>
      <c r="AM8" s="52"/>
      <c r="AN8" s="52"/>
      <c r="AO8" s="21"/>
      <c r="AP8" s="21"/>
      <c r="AQ8" s="21"/>
    </row>
    <row r="9" spans="1:43" ht="35.1" customHeight="1" x14ac:dyDescent="0.2">
      <c r="A9" s="154" t="s">
        <v>22</v>
      </c>
      <c r="B9" s="155" t="s">
        <v>360</v>
      </c>
      <c r="C9" s="156">
        <v>1</v>
      </c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7">
        <f>V200</f>
        <v>5395</v>
      </c>
      <c r="O9" s="59">
        <f t="shared" ref="O9:O15" si="2">N9*0.9</f>
        <v>4855.5</v>
      </c>
      <c r="P9" s="60"/>
      <c r="Q9" s="61"/>
      <c r="R9" s="62" t="str">
        <f t="shared" ref="R9:R10" si="3">IF(Q9*N9=0,"",Q9*N9)</f>
        <v/>
      </c>
      <c r="S9" s="19"/>
      <c r="T9" s="3"/>
      <c r="U9" s="19"/>
      <c r="V9" s="63"/>
      <c r="W9" s="64"/>
      <c r="X9" s="65"/>
      <c r="Y9" s="63"/>
      <c r="Z9" s="64"/>
      <c r="AA9" s="66"/>
      <c r="AB9" s="67"/>
      <c r="AC9" s="63"/>
      <c r="AD9" s="64"/>
      <c r="AE9" s="65"/>
      <c r="AF9" s="66"/>
      <c r="AG9" s="19"/>
      <c r="AH9" s="19"/>
      <c r="AI9" s="19"/>
      <c r="AJ9" s="19"/>
      <c r="AK9" s="19"/>
      <c r="AL9" s="19"/>
      <c r="AM9" s="19"/>
      <c r="AN9" s="19"/>
      <c r="AO9" s="21"/>
      <c r="AP9" s="21"/>
      <c r="AQ9" s="21"/>
    </row>
    <row r="10" spans="1:43" ht="35.1" customHeight="1" x14ac:dyDescent="0.2">
      <c r="A10" s="68" t="s">
        <v>23</v>
      </c>
      <c r="B10" s="167" t="s">
        <v>396</v>
      </c>
      <c r="C10" s="69"/>
      <c r="D10" s="69">
        <v>1</v>
      </c>
      <c r="E10" s="69"/>
      <c r="F10" s="69"/>
      <c r="G10" s="69"/>
      <c r="H10" s="69"/>
      <c r="I10" s="69"/>
      <c r="J10" s="69"/>
      <c r="K10" s="69"/>
      <c r="L10" s="69"/>
      <c r="M10" s="69"/>
      <c r="N10" s="70">
        <f>W200</f>
        <v>8532</v>
      </c>
      <c r="O10" s="71">
        <f t="shared" si="2"/>
        <v>7678.8</v>
      </c>
      <c r="P10" s="60"/>
      <c r="Q10" s="72"/>
      <c r="R10" s="73" t="str">
        <f t="shared" si="3"/>
        <v/>
      </c>
      <c r="S10" s="37"/>
      <c r="T10" s="3"/>
      <c r="U10" s="37"/>
      <c r="V10" s="63"/>
      <c r="W10" s="64"/>
      <c r="X10" s="74"/>
      <c r="Y10" s="63"/>
      <c r="Z10" s="64"/>
      <c r="AA10" s="75"/>
      <c r="AB10" s="76"/>
      <c r="AC10" s="63"/>
      <c r="AD10" s="64"/>
      <c r="AE10" s="65"/>
      <c r="AF10" s="75"/>
      <c r="AG10" s="37"/>
      <c r="AH10" s="37"/>
      <c r="AI10" s="37"/>
      <c r="AJ10" s="37"/>
      <c r="AK10" s="37"/>
      <c r="AL10" s="37"/>
      <c r="AM10" s="37"/>
      <c r="AN10" s="37"/>
      <c r="AO10" s="21"/>
      <c r="AP10" s="21"/>
      <c r="AQ10" s="21"/>
    </row>
    <row r="11" spans="1:43" ht="35.1" customHeight="1" x14ac:dyDescent="0.2">
      <c r="A11" s="68" t="s">
        <v>24</v>
      </c>
      <c r="B11" s="167" t="s">
        <v>25</v>
      </c>
      <c r="C11" s="69"/>
      <c r="D11" s="69"/>
      <c r="E11" s="69">
        <v>1</v>
      </c>
      <c r="F11" s="69"/>
      <c r="G11" s="69"/>
      <c r="H11" s="69"/>
      <c r="I11" s="69"/>
      <c r="J11" s="69"/>
      <c r="K11" s="69"/>
      <c r="L11" s="69"/>
      <c r="M11" s="69"/>
      <c r="N11" s="70">
        <f>X200</f>
        <v>1910</v>
      </c>
      <c r="O11" s="71">
        <f t="shared" si="2"/>
        <v>1719</v>
      </c>
      <c r="P11" s="60"/>
      <c r="Q11" s="72"/>
      <c r="R11" s="73" t="str">
        <f t="shared" ref="R11:R19" si="4">IF(Q11*N11=0,"",Q11*N11)</f>
        <v/>
      </c>
      <c r="S11" s="37"/>
      <c r="T11" s="3"/>
      <c r="U11" s="37"/>
      <c r="V11" s="63"/>
      <c r="W11" s="64"/>
      <c r="X11" s="74"/>
      <c r="Y11" s="63"/>
      <c r="Z11" s="64"/>
      <c r="AA11" s="75"/>
      <c r="AB11" s="76"/>
      <c r="AC11" s="63"/>
      <c r="AD11" s="64"/>
      <c r="AE11" s="65"/>
      <c r="AF11" s="75"/>
      <c r="AG11" s="37"/>
      <c r="AH11" s="37"/>
      <c r="AI11" s="37"/>
      <c r="AJ11" s="37"/>
      <c r="AK11" s="37"/>
      <c r="AL11" s="37"/>
      <c r="AM11" s="37"/>
      <c r="AN11" s="37"/>
      <c r="AO11" s="21"/>
      <c r="AP11" s="21"/>
      <c r="AQ11" s="21"/>
    </row>
    <row r="12" spans="1:43" ht="35.1" customHeight="1" x14ac:dyDescent="0.2">
      <c r="A12" s="68" t="s">
        <v>26</v>
      </c>
      <c r="B12" s="167" t="s">
        <v>397</v>
      </c>
      <c r="C12" s="69"/>
      <c r="D12" s="69"/>
      <c r="E12" s="69"/>
      <c r="F12" s="69">
        <v>1</v>
      </c>
      <c r="G12" s="69"/>
      <c r="H12" s="69"/>
      <c r="I12" s="69"/>
      <c r="J12" s="69"/>
      <c r="K12" s="69"/>
      <c r="L12" s="69"/>
      <c r="M12" s="69"/>
      <c r="N12" s="70">
        <f>Y200</f>
        <v>3358</v>
      </c>
      <c r="O12" s="71">
        <f t="shared" si="2"/>
        <v>3022.2000000000003</v>
      </c>
      <c r="P12" s="60"/>
      <c r="Q12" s="72"/>
      <c r="R12" s="73" t="str">
        <f t="shared" si="4"/>
        <v/>
      </c>
      <c r="S12" s="37"/>
      <c r="T12" s="3"/>
      <c r="U12" s="37"/>
      <c r="V12" s="63"/>
      <c r="W12" s="64"/>
      <c r="X12" s="65"/>
      <c r="Y12" s="77"/>
      <c r="Z12" s="78"/>
      <c r="AA12" s="66"/>
      <c r="AB12" s="67"/>
      <c r="AC12" s="77"/>
      <c r="AD12" s="78"/>
      <c r="AE12" s="74"/>
      <c r="AF12" s="66"/>
      <c r="AG12" s="37"/>
      <c r="AH12" s="37"/>
      <c r="AI12" s="37"/>
      <c r="AJ12" s="37"/>
      <c r="AK12" s="37"/>
      <c r="AL12" s="37"/>
      <c r="AM12" s="37"/>
      <c r="AN12" s="37"/>
      <c r="AO12" s="21"/>
      <c r="AP12" s="21"/>
      <c r="AQ12" s="21"/>
    </row>
    <row r="13" spans="1:43" ht="35.1" customHeight="1" x14ac:dyDescent="0.2">
      <c r="A13" s="68" t="s">
        <v>27</v>
      </c>
      <c r="B13" s="167" t="s">
        <v>398</v>
      </c>
      <c r="C13" s="69"/>
      <c r="D13" s="69"/>
      <c r="E13" s="69"/>
      <c r="F13" s="69"/>
      <c r="G13" s="69">
        <v>1</v>
      </c>
      <c r="H13" s="69"/>
      <c r="I13" s="69"/>
      <c r="J13" s="69"/>
      <c r="K13" s="69"/>
      <c r="L13" s="69"/>
      <c r="M13" s="69"/>
      <c r="N13" s="70">
        <f>Z200</f>
        <v>6170</v>
      </c>
      <c r="O13" s="71">
        <f t="shared" si="2"/>
        <v>5553</v>
      </c>
      <c r="P13" s="60"/>
      <c r="Q13" s="72"/>
      <c r="R13" s="73" t="str">
        <f t="shared" si="4"/>
        <v/>
      </c>
      <c r="S13" s="37"/>
      <c r="T13" s="3"/>
      <c r="U13" s="37"/>
      <c r="V13" s="63"/>
      <c r="W13" s="64"/>
      <c r="X13" s="74"/>
      <c r="Y13" s="63"/>
      <c r="Z13" s="64"/>
      <c r="AA13" s="75"/>
      <c r="AB13" s="76"/>
      <c r="AC13" s="63"/>
      <c r="AD13" s="64"/>
      <c r="AE13" s="65"/>
      <c r="AF13" s="75"/>
      <c r="AG13" s="37"/>
      <c r="AH13" s="37"/>
      <c r="AI13" s="37"/>
      <c r="AJ13" s="37"/>
      <c r="AK13" s="37"/>
      <c r="AL13" s="37"/>
      <c r="AM13" s="37"/>
      <c r="AN13" s="37"/>
      <c r="AO13" s="21"/>
      <c r="AP13" s="21"/>
      <c r="AQ13" s="21"/>
    </row>
    <row r="14" spans="1:43" ht="35.1" customHeight="1" x14ac:dyDescent="0.2">
      <c r="A14" s="68" t="s">
        <v>28</v>
      </c>
      <c r="B14" s="167" t="s">
        <v>29</v>
      </c>
      <c r="C14" s="69"/>
      <c r="D14" s="69"/>
      <c r="E14" s="69"/>
      <c r="F14" s="69"/>
      <c r="G14" s="69"/>
      <c r="H14" s="69">
        <v>1</v>
      </c>
      <c r="I14" s="69"/>
      <c r="J14" s="69"/>
      <c r="K14" s="69"/>
      <c r="L14" s="69"/>
      <c r="M14" s="69"/>
      <c r="N14" s="70">
        <f>AA200</f>
        <v>1270</v>
      </c>
      <c r="O14" s="71">
        <f t="shared" si="2"/>
        <v>1143</v>
      </c>
      <c r="P14" s="60"/>
      <c r="Q14" s="72"/>
      <c r="R14" s="73" t="str">
        <f t="shared" si="4"/>
        <v/>
      </c>
      <c r="S14" s="37"/>
      <c r="T14" s="3"/>
      <c r="U14" s="37"/>
      <c r="V14" s="63"/>
      <c r="W14" s="64"/>
      <c r="X14" s="74"/>
      <c r="Y14" s="63"/>
      <c r="Z14" s="64"/>
      <c r="AA14" s="75"/>
      <c r="AB14" s="76"/>
      <c r="AC14" s="63"/>
      <c r="AD14" s="64"/>
      <c r="AE14" s="65"/>
      <c r="AF14" s="75"/>
      <c r="AG14" s="37"/>
      <c r="AH14" s="37"/>
      <c r="AI14" s="37"/>
      <c r="AJ14" s="37"/>
      <c r="AK14" s="37"/>
      <c r="AL14" s="37"/>
      <c r="AM14" s="37"/>
      <c r="AN14" s="37"/>
      <c r="AO14" s="21"/>
      <c r="AP14" s="21"/>
      <c r="AQ14" s="21"/>
    </row>
    <row r="15" spans="1:43" ht="35.1" customHeight="1" x14ac:dyDescent="0.2">
      <c r="A15" s="68" t="s">
        <v>30</v>
      </c>
      <c r="B15" s="167" t="s">
        <v>399</v>
      </c>
      <c r="C15" s="69"/>
      <c r="D15" s="69"/>
      <c r="E15" s="69"/>
      <c r="F15" s="69"/>
      <c r="G15" s="69"/>
      <c r="H15" s="69"/>
      <c r="I15" s="69">
        <v>1</v>
      </c>
      <c r="J15" s="69"/>
      <c r="K15" s="69"/>
      <c r="L15" s="69"/>
      <c r="M15" s="69"/>
      <c r="N15" s="70">
        <f>AB200</f>
        <v>9498</v>
      </c>
      <c r="O15" s="71">
        <f t="shared" si="2"/>
        <v>8548.2000000000007</v>
      </c>
      <c r="P15" s="60"/>
      <c r="Q15" s="72"/>
      <c r="R15" s="73" t="str">
        <f t="shared" si="4"/>
        <v/>
      </c>
      <c r="S15" s="37"/>
      <c r="T15" s="3"/>
      <c r="U15" s="37"/>
      <c r="V15" s="63"/>
      <c r="W15" s="64"/>
      <c r="X15" s="74"/>
      <c r="Y15" s="63"/>
      <c r="Z15" s="64"/>
      <c r="AA15" s="75"/>
      <c r="AB15" s="76"/>
      <c r="AC15" s="63"/>
      <c r="AD15" s="64"/>
      <c r="AE15" s="65"/>
      <c r="AF15" s="75"/>
      <c r="AG15" s="37"/>
      <c r="AH15" s="37"/>
      <c r="AI15" s="37"/>
      <c r="AJ15" s="37"/>
      <c r="AK15" s="37"/>
      <c r="AL15" s="37"/>
      <c r="AM15" s="37"/>
      <c r="AN15" s="37"/>
      <c r="AO15" s="21"/>
      <c r="AP15" s="21"/>
      <c r="AQ15" s="21"/>
    </row>
    <row r="16" spans="1:43" ht="35.1" customHeight="1" x14ac:dyDescent="0.2">
      <c r="A16" s="68" t="s">
        <v>353</v>
      </c>
      <c r="B16" s="167" t="s">
        <v>400</v>
      </c>
      <c r="C16" s="69"/>
      <c r="D16" s="69"/>
      <c r="E16" s="69"/>
      <c r="F16" s="69"/>
      <c r="G16" s="69"/>
      <c r="H16" s="69"/>
      <c r="I16" s="69"/>
      <c r="J16" s="69">
        <v>1</v>
      </c>
      <c r="K16" s="69"/>
      <c r="L16" s="69"/>
      <c r="M16" s="69"/>
      <c r="N16" s="70">
        <f>AC200</f>
        <v>2950</v>
      </c>
      <c r="O16" s="71"/>
      <c r="P16" s="60"/>
      <c r="Q16" s="72"/>
      <c r="R16" s="73" t="str">
        <f t="shared" si="4"/>
        <v/>
      </c>
      <c r="S16" s="37"/>
      <c r="T16" s="3"/>
      <c r="U16" s="37"/>
      <c r="V16" s="63"/>
      <c r="W16" s="64"/>
      <c r="X16" s="74"/>
      <c r="Y16" s="63"/>
      <c r="Z16" s="64"/>
      <c r="AA16" s="75"/>
      <c r="AB16" s="76"/>
      <c r="AC16" s="63"/>
      <c r="AD16" s="64"/>
      <c r="AE16" s="65"/>
      <c r="AF16" s="75"/>
      <c r="AG16" s="37"/>
      <c r="AH16" s="37"/>
      <c r="AI16" s="37"/>
      <c r="AJ16" s="37"/>
      <c r="AK16" s="37"/>
      <c r="AL16" s="37"/>
      <c r="AM16" s="37"/>
      <c r="AN16" s="37"/>
      <c r="AO16" s="21"/>
      <c r="AP16" s="21"/>
      <c r="AQ16" s="21"/>
    </row>
    <row r="17" spans="1:43" ht="35.1" customHeight="1" x14ac:dyDescent="0.2">
      <c r="A17" s="68" t="s">
        <v>354</v>
      </c>
      <c r="B17" s="168" t="s">
        <v>401</v>
      </c>
      <c r="C17" s="79"/>
      <c r="D17" s="79"/>
      <c r="E17" s="79"/>
      <c r="F17" s="79"/>
      <c r="G17" s="79"/>
      <c r="H17" s="79"/>
      <c r="I17" s="79"/>
      <c r="J17" s="79"/>
      <c r="K17" s="79">
        <v>1</v>
      </c>
      <c r="L17" s="79"/>
      <c r="M17" s="79"/>
      <c r="N17" s="70">
        <f>AD200</f>
        <v>3814</v>
      </c>
      <c r="O17" s="71"/>
      <c r="P17" s="60"/>
      <c r="Q17" s="72"/>
      <c r="R17" s="73" t="str">
        <f t="shared" si="4"/>
        <v/>
      </c>
      <c r="S17" s="37"/>
      <c r="T17" s="3"/>
      <c r="U17" s="37"/>
      <c r="V17" s="63"/>
      <c r="W17" s="64"/>
      <c r="X17" s="74"/>
      <c r="Y17" s="63"/>
      <c r="Z17" s="64"/>
      <c r="AA17" s="75"/>
      <c r="AB17" s="80"/>
      <c r="AC17" s="63"/>
      <c r="AD17" s="64"/>
      <c r="AE17" s="65"/>
      <c r="AF17" s="75"/>
      <c r="AG17" s="37"/>
      <c r="AH17" s="37"/>
      <c r="AI17" s="37"/>
      <c r="AJ17" s="37"/>
      <c r="AK17" s="37"/>
      <c r="AL17" s="37"/>
      <c r="AM17" s="37"/>
      <c r="AN17" s="37"/>
      <c r="AO17" s="21"/>
      <c r="AP17" s="21"/>
      <c r="AQ17" s="21"/>
    </row>
    <row r="18" spans="1:43" ht="35.1" customHeight="1" x14ac:dyDescent="0.2">
      <c r="A18" s="68" t="s">
        <v>355</v>
      </c>
      <c r="B18" s="168" t="s">
        <v>402</v>
      </c>
      <c r="C18" s="79"/>
      <c r="D18" s="79"/>
      <c r="E18" s="79"/>
      <c r="F18" s="79"/>
      <c r="G18" s="79"/>
      <c r="H18" s="79"/>
      <c r="I18" s="79"/>
      <c r="J18" s="79"/>
      <c r="K18" s="79"/>
      <c r="L18" s="79">
        <v>1</v>
      </c>
      <c r="M18" s="79"/>
      <c r="N18" s="70">
        <f>AE200</f>
        <v>5804</v>
      </c>
      <c r="O18" s="71"/>
      <c r="P18" s="60"/>
      <c r="Q18" s="72"/>
      <c r="R18" s="73" t="str">
        <f t="shared" si="4"/>
        <v/>
      </c>
      <c r="S18" s="37"/>
      <c r="T18" s="3"/>
      <c r="U18" s="37"/>
      <c r="V18" s="63"/>
      <c r="W18" s="64"/>
      <c r="X18" s="74"/>
      <c r="Y18" s="63"/>
      <c r="Z18" s="64"/>
      <c r="AA18" s="75"/>
      <c r="AB18" s="80"/>
      <c r="AC18" s="63"/>
      <c r="AD18" s="64"/>
      <c r="AE18" s="65"/>
      <c r="AF18" s="75"/>
      <c r="AG18" s="37"/>
      <c r="AH18" s="37"/>
      <c r="AI18" s="37"/>
      <c r="AJ18" s="37"/>
      <c r="AK18" s="37"/>
      <c r="AL18" s="37"/>
      <c r="AM18" s="37"/>
      <c r="AN18" s="37"/>
      <c r="AO18" s="21"/>
      <c r="AP18" s="21"/>
      <c r="AQ18" s="21"/>
    </row>
    <row r="19" spans="1:43" ht="35.1" customHeight="1" thickBot="1" x14ac:dyDescent="0.25">
      <c r="A19" s="81" t="s">
        <v>356</v>
      </c>
      <c r="B19" s="169" t="s">
        <v>19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>
        <v>1</v>
      </c>
      <c r="N19" s="158">
        <f>AF200</f>
        <v>1020</v>
      </c>
      <c r="O19" s="71"/>
      <c r="P19" s="60"/>
      <c r="Q19" s="72"/>
      <c r="R19" s="73" t="str">
        <f t="shared" si="4"/>
        <v/>
      </c>
      <c r="S19" s="37"/>
      <c r="T19" s="3"/>
      <c r="U19" s="37"/>
      <c r="V19" s="63"/>
      <c r="W19" s="64"/>
      <c r="X19" s="74"/>
      <c r="Y19" s="63"/>
      <c r="Z19" s="64"/>
      <c r="AA19" s="75"/>
      <c r="AB19" s="76"/>
      <c r="AC19" s="63"/>
      <c r="AD19" s="64"/>
      <c r="AE19" s="65"/>
      <c r="AF19" s="75"/>
      <c r="AG19" s="37"/>
      <c r="AH19" s="37"/>
      <c r="AI19" s="37"/>
      <c r="AJ19" s="37"/>
      <c r="AK19" s="37"/>
      <c r="AL19" s="37"/>
      <c r="AM19" s="37"/>
      <c r="AN19" s="37"/>
      <c r="AO19" s="21"/>
      <c r="AP19" s="21"/>
      <c r="AQ19" s="21"/>
    </row>
    <row r="20" spans="1:43" ht="35.1" customHeight="1" thickBot="1" x14ac:dyDescent="0.25">
      <c r="A20" s="81" t="inlineStr">
        <is>
          <t>TPLOSTD-FAM</t>
        </is>
      </c>
      <c r="B20" s="169" t="inlineStr">
        <is>
          <t>TPLO Family. 10 Plates</t>
        </is>
      </c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158">
        <f>SUM(N48,N49,N50,N51,N52,N53,N54,N55,N56,N57)</f>
        <v>1886</v>
      </c>
      <c r="O20" s="71"/>
      <c r="P20" s="60"/>
      <c r="Q20" s="72"/>
      <c r="R20" s="73">
        <f>IF(Q20*N20=0,"",Q20*N20)</f>
      </c>
      <c r="S20" s="37"/>
      <c r="T20" s="3"/>
      <c r="U20" s="37"/>
      <c r="V20" s="63"/>
      <c r="W20" s="64"/>
      <c r="X20" s="74"/>
      <c r="Y20" s="63"/>
      <c r="Z20" s="64"/>
      <c r="AA20" s="75"/>
      <c r="AB20" s="76"/>
      <c r="AC20" s="63"/>
      <c r="AD20" s="64"/>
      <c r="AE20" s="65"/>
      <c r="AF20" s="75"/>
      <c r="AG20" s="37"/>
      <c r="AH20" s="37"/>
      <c r="AI20" s="37"/>
      <c r="AJ20" s="37"/>
      <c r="AK20" s="37"/>
      <c r="AL20" s="37"/>
      <c r="AM20" s="37"/>
      <c r="AN20" s="37"/>
      <c r="AO20" s="21"/>
      <c r="AP20" s="21"/>
      <c r="AQ20" s="21"/>
    </row>
    <row r="21" spans="1:43" ht="35.1" customHeight="1" thickBot="1" x14ac:dyDescent="0.25">
      <c r="A21" s="81" t="inlineStr">
        <is>
          <t>TPLOELITE-FAM</t>
        </is>
      </c>
      <c r="B21" s="169" t="inlineStr">
        <is>
          <t>TPLO Elite Family. 6 Plates</t>
        </is>
      </c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158">
        <f>SUM(N36,N37,N38,N39,N40,N41)</f>
        <v>1080</v>
      </c>
      <c r="O21" s="71"/>
      <c r="P21" s="60"/>
      <c r="Q21" s="72"/>
      <c r="R21" s="73">
        <f>IF(Q21*N21=0,"",Q21*N21)</f>
      </c>
      <c r="S21" s="37"/>
      <c r="T21" s="3"/>
      <c r="U21" s="37"/>
      <c r="V21" s="63"/>
      <c r="W21" s="64"/>
      <c r="X21" s="74"/>
      <c r="Y21" s="63"/>
      <c r="Z21" s="64"/>
      <c r="AA21" s="75"/>
      <c r="AB21" s="76"/>
      <c r="AC21" s="63"/>
      <c r="AD21" s="64"/>
      <c r="AE21" s="65"/>
      <c r="AF21" s="75"/>
      <c r="AG21" s="37"/>
      <c r="AH21" s="37"/>
      <c r="AI21" s="37"/>
      <c r="AJ21" s="37"/>
      <c r="AK21" s="37"/>
      <c r="AL21" s="37"/>
      <c r="AM21" s="37"/>
      <c r="AN21" s="37"/>
      <c r="AO21" s="21"/>
      <c r="AP21" s="21"/>
      <c r="AQ21" s="21"/>
    </row>
    <row r="22" spans="1:43" ht="15" customHeight="1" thickBot="1" x14ac:dyDescent="0.25">
      <c r="A22" s="83"/>
      <c r="B22" s="160" t="s">
        <v>31</v>
      </c>
      <c r="C22" s="161">
        <f t="shared" ref="C22:M22" si="5">SUM(C9:C19)</f>
        <v>1</v>
      </c>
      <c r="D22" s="162">
        <f t="shared" si="5"/>
        <v>1</v>
      </c>
      <c r="E22" s="162">
        <f t="shared" si="5"/>
        <v>1</v>
      </c>
      <c r="F22" s="162">
        <f t="shared" si="5"/>
        <v>1</v>
      </c>
      <c r="G22" s="162">
        <f t="shared" si="5"/>
        <v>1</v>
      </c>
      <c r="H22" s="162">
        <f t="shared" si="5"/>
        <v>1</v>
      </c>
      <c r="I22" s="162">
        <f t="shared" si="5"/>
        <v>1</v>
      </c>
      <c r="J22" s="162">
        <f t="shared" si="5"/>
        <v>1</v>
      </c>
      <c r="K22" s="162">
        <f t="shared" si="5"/>
        <v>1</v>
      </c>
      <c r="L22" s="162">
        <f t="shared" si="5"/>
        <v>1</v>
      </c>
      <c r="M22" s="163">
        <f t="shared" si="5"/>
        <v>1</v>
      </c>
      <c r="N22" s="49"/>
      <c r="O22" s="84"/>
      <c r="P22" s="49"/>
      <c r="Q22" s="85">
        <f>IF(SUM(Q9:Q21)=0,"",SUM(Q9:Q21))</f>
      </c>
      <c r="R22" s="86">
        <f>IF(SUM(R9:R21)=0,"",SUM(R9:R21))</f>
      </c>
      <c r="S22" s="52"/>
      <c r="T22" s="52"/>
      <c r="U22" s="52"/>
      <c r="V22" s="87"/>
      <c r="W22" s="88"/>
      <c r="X22" s="89"/>
      <c r="Y22" s="87"/>
      <c r="Z22" s="88"/>
      <c r="AA22" s="90"/>
      <c r="AB22" s="91"/>
      <c r="AC22" s="87"/>
      <c r="AD22" s="88"/>
      <c r="AE22" s="89"/>
      <c r="AF22" s="90"/>
      <c r="AG22" s="52"/>
      <c r="AH22" s="52"/>
      <c r="AI22" s="52"/>
      <c r="AJ22" s="52"/>
      <c r="AK22" s="52"/>
      <c r="AL22" s="52"/>
      <c r="AM22" s="52"/>
      <c r="AN22" s="52"/>
      <c r="AO22" s="21"/>
      <c r="AP22" s="21"/>
      <c r="AQ22" s="21"/>
    </row>
    <row r="23" spans="1:43" ht="15" customHeight="1" thickBot="1" x14ac:dyDescent="0.25">
      <c r="A23" s="92" t="s">
        <v>32</v>
      </c>
      <c r="B23" s="93"/>
      <c r="C23" s="164" t="s">
        <v>33</v>
      </c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49"/>
      <c r="O23" s="95"/>
      <c r="P23" s="49"/>
      <c r="Q23" s="96"/>
      <c r="R23" s="97"/>
      <c r="S23" s="52"/>
      <c r="T23" s="52"/>
      <c r="U23" s="52"/>
      <c r="V23" s="87"/>
      <c r="W23" s="88"/>
      <c r="X23" s="89"/>
      <c r="Y23" s="87"/>
      <c r="Z23" s="88"/>
      <c r="AA23" s="90"/>
      <c r="AB23" s="91"/>
      <c r="AC23" s="87"/>
      <c r="AD23" s="88"/>
      <c r="AE23" s="89"/>
      <c r="AF23" s="90"/>
      <c r="AG23" s="52"/>
      <c r="AH23" s="52"/>
      <c r="AI23" s="52"/>
      <c r="AJ23" s="52"/>
      <c r="AK23" s="52"/>
      <c r="AL23" s="52"/>
      <c r="AM23" s="52"/>
      <c r="AN23" s="52"/>
      <c r="AO23" s="21"/>
      <c r="AP23" s="21"/>
      <c r="AQ23" s="21"/>
    </row>
    <row r="24" spans="1:43" ht="15" customHeight="1" x14ac:dyDescent="0.2">
      <c r="A24" s="98" t="s">
        <v>34</v>
      </c>
      <c r="B24" s="99" t="s">
        <v>35</v>
      </c>
      <c r="C24" s="58">
        <v>1</v>
      </c>
      <c r="D24" s="58">
        <v>1</v>
      </c>
      <c r="E24" s="58"/>
      <c r="F24" s="58"/>
      <c r="G24" s="58"/>
      <c r="H24" s="58"/>
      <c r="I24" s="58">
        <v>1</v>
      </c>
      <c r="J24" s="58"/>
      <c r="K24" s="58"/>
      <c r="L24" s="58"/>
      <c r="M24" s="58"/>
      <c r="N24" s="100">
        <v>210</v>
      </c>
      <c r="O24" s="71">
        <f t="shared" ref="O24:O66" si="6">N24</f>
        <v>210</v>
      </c>
      <c r="P24" s="60"/>
      <c r="Q24" s="72"/>
      <c r="R24" s="73" t="str">
        <f t="shared" ref="R24:R66" si="7">IF(Q24*N24=0,"",Q24*N24)</f>
        <v/>
      </c>
      <c r="S24" s="3"/>
      <c r="T24" s="3"/>
      <c r="U24" s="3"/>
      <c r="V24" s="101">
        <f t="shared" ref="V24:V66" si="8">C24*N24</f>
        <v>210</v>
      </c>
      <c r="W24" s="102">
        <f t="shared" ref="W24:W66" si="9">D24*N24</f>
        <v>210</v>
      </c>
      <c r="X24" s="103">
        <f t="shared" ref="X24:X66" si="10">E24*O24</f>
        <v>0</v>
      </c>
      <c r="Y24" s="101">
        <f t="shared" ref="Y24:Y66" si="11">F24*N24</f>
        <v>0</v>
      </c>
      <c r="Z24" s="102">
        <f t="shared" ref="Z24:Z66" si="12">G24*N24</f>
        <v>0</v>
      </c>
      <c r="AA24" s="104">
        <f t="shared" ref="AA24:AA66" si="13">H24*N24</f>
        <v>0</v>
      </c>
      <c r="AB24" s="105">
        <f t="shared" ref="AB24:AB66" si="14">I24*N24</f>
        <v>210</v>
      </c>
      <c r="AC24" s="101">
        <f t="shared" ref="AC24:AC66" si="15">J24*N24</f>
        <v>0</v>
      </c>
      <c r="AD24" s="102">
        <f t="shared" ref="AD24:AD66" si="16">K24*N24</f>
        <v>0</v>
      </c>
      <c r="AE24" s="103">
        <f t="shared" ref="AE24:AE66" si="17">L24*N24</f>
        <v>0</v>
      </c>
      <c r="AF24" s="104">
        <f t="shared" ref="AF24:AF66" si="18">M24*N24</f>
        <v>0</v>
      </c>
      <c r="AG24" s="3"/>
      <c r="AH24" s="3"/>
      <c r="AI24" s="3"/>
      <c r="AJ24" s="3"/>
      <c r="AK24" s="3"/>
      <c r="AL24" s="3"/>
      <c r="AM24" s="3"/>
      <c r="AN24" s="3"/>
      <c r="AO24" s="21"/>
      <c r="AP24" s="21"/>
      <c r="AQ24" s="21"/>
    </row>
    <row r="25" spans="1:43" ht="15" customHeight="1" x14ac:dyDescent="0.2">
      <c r="A25" s="106" t="s">
        <v>36</v>
      </c>
      <c r="B25" s="107" t="s">
        <v>37</v>
      </c>
      <c r="C25" s="69">
        <v>1</v>
      </c>
      <c r="D25" s="69">
        <v>1</v>
      </c>
      <c r="E25" s="69"/>
      <c r="F25" s="69"/>
      <c r="G25" s="69"/>
      <c r="H25" s="69"/>
      <c r="I25" s="69">
        <v>1</v>
      </c>
      <c r="J25" s="69"/>
      <c r="K25" s="69"/>
      <c r="L25" s="69"/>
      <c r="M25" s="69"/>
      <c r="N25" s="108">
        <v>245</v>
      </c>
      <c r="O25" s="71">
        <f t="shared" si="6"/>
        <v>245</v>
      </c>
      <c r="P25" s="60"/>
      <c r="Q25" s="72"/>
      <c r="R25" s="73" t="str">
        <f t="shared" si="7"/>
        <v/>
      </c>
      <c r="S25" s="3"/>
      <c r="T25" s="3"/>
      <c r="U25" s="3"/>
      <c r="V25" s="101">
        <f t="shared" si="8"/>
        <v>245</v>
      </c>
      <c r="W25" s="102">
        <f t="shared" si="9"/>
        <v>245</v>
      </c>
      <c r="X25" s="103">
        <f t="shared" si="10"/>
        <v>0</v>
      </c>
      <c r="Y25" s="101">
        <f t="shared" si="11"/>
        <v>0</v>
      </c>
      <c r="Z25" s="102">
        <f t="shared" si="12"/>
        <v>0</v>
      </c>
      <c r="AA25" s="104">
        <f t="shared" si="13"/>
        <v>0</v>
      </c>
      <c r="AB25" s="105">
        <f t="shared" si="14"/>
        <v>245</v>
      </c>
      <c r="AC25" s="101">
        <f t="shared" si="15"/>
        <v>0</v>
      </c>
      <c r="AD25" s="102">
        <f t="shared" si="16"/>
        <v>0</v>
      </c>
      <c r="AE25" s="103">
        <f t="shared" si="17"/>
        <v>0</v>
      </c>
      <c r="AF25" s="104">
        <f t="shared" si="18"/>
        <v>0</v>
      </c>
      <c r="AG25" s="3"/>
      <c r="AH25" s="3"/>
      <c r="AI25" s="3"/>
      <c r="AJ25" s="3"/>
      <c r="AK25" s="3"/>
      <c r="AL25" s="3"/>
      <c r="AM25" s="3"/>
      <c r="AN25" s="3"/>
      <c r="AO25" s="21"/>
      <c r="AP25" s="21"/>
      <c r="AQ25" s="21"/>
    </row>
    <row r="26" spans="1:43" ht="15" customHeight="1" x14ac:dyDescent="0.2">
      <c r="A26" s="106" t="s">
        <v>38</v>
      </c>
      <c r="B26" s="107" t="s">
        <v>39</v>
      </c>
      <c r="C26" s="69">
        <v>1</v>
      </c>
      <c r="D26" s="69">
        <v>1</v>
      </c>
      <c r="E26" s="69"/>
      <c r="F26" s="69"/>
      <c r="G26" s="69"/>
      <c r="H26" s="69"/>
      <c r="I26" s="69">
        <v>1</v>
      </c>
      <c r="J26" s="69"/>
      <c r="K26" s="69"/>
      <c r="L26" s="69"/>
      <c r="M26" s="69"/>
      <c r="N26" s="108">
        <v>283</v>
      </c>
      <c r="O26" s="71">
        <f t="shared" si="6"/>
        <v>283</v>
      </c>
      <c r="P26" s="60"/>
      <c r="Q26" s="72"/>
      <c r="R26" s="73" t="str">
        <f t="shared" si="7"/>
        <v/>
      </c>
      <c r="S26" s="3"/>
      <c r="T26" s="3"/>
      <c r="U26" s="3"/>
      <c r="V26" s="101">
        <f t="shared" si="8"/>
        <v>283</v>
      </c>
      <c r="W26" s="102">
        <f t="shared" si="9"/>
        <v>283</v>
      </c>
      <c r="X26" s="103">
        <f t="shared" si="10"/>
        <v>0</v>
      </c>
      <c r="Y26" s="101">
        <f t="shared" si="11"/>
        <v>0</v>
      </c>
      <c r="Z26" s="102">
        <f t="shared" si="12"/>
        <v>0</v>
      </c>
      <c r="AA26" s="104">
        <f t="shared" si="13"/>
        <v>0</v>
      </c>
      <c r="AB26" s="105">
        <f t="shared" si="14"/>
        <v>283</v>
      </c>
      <c r="AC26" s="101">
        <f t="shared" si="15"/>
        <v>0</v>
      </c>
      <c r="AD26" s="102">
        <f t="shared" si="16"/>
        <v>0</v>
      </c>
      <c r="AE26" s="103">
        <f t="shared" si="17"/>
        <v>0</v>
      </c>
      <c r="AF26" s="104">
        <f t="shared" si="18"/>
        <v>0</v>
      </c>
      <c r="AG26" s="3"/>
      <c r="AH26" s="3"/>
      <c r="AI26" s="3"/>
      <c r="AJ26" s="3"/>
      <c r="AK26" s="3"/>
      <c r="AL26" s="3"/>
      <c r="AM26" s="3"/>
      <c r="AN26" s="3"/>
      <c r="AO26" s="21"/>
      <c r="AP26" s="21"/>
      <c r="AQ26" s="21"/>
    </row>
    <row r="27" spans="1:43" ht="15" customHeight="1" x14ac:dyDescent="0.2">
      <c r="A27" s="106" t="s">
        <v>40</v>
      </c>
      <c r="B27" s="107" t="s">
        <v>41</v>
      </c>
      <c r="C27" s="69"/>
      <c r="D27" s="69">
        <v>1</v>
      </c>
      <c r="E27" s="69"/>
      <c r="F27" s="69"/>
      <c r="G27" s="69"/>
      <c r="H27" s="69"/>
      <c r="I27" s="69">
        <v>1</v>
      </c>
      <c r="J27" s="69"/>
      <c r="K27" s="69"/>
      <c r="L27" s="69"/>
      <c r="M27" s="69"/>
      <c r="N27" s="108">
        <v>190</v>
      </c>
      <c r="O27" s="71">
        <f t="shared" si="6"/>
        <v>190</v>
      </c>
      <c r="P27" s="60"/>
      <c r="Q27" s="72"/>
      <c r="R27" s="73" t="str">
        <f t="shared" si="7"/>
        <v/>
      </c>
      <c r="S27" s="3"/>
      <c r="T27" s="3"/>
      <c r="U27" s="3"/>
      <c r="V27" s="101">
        <f t="shared" si="8"/>
        <v>0</v>
      </c>
      <c r="W27" s="102">
        <f t="shared" si="9"/>
        <v>190</v>
      </c>
      <c r="X27" s="103">
        <f t="shared" si="10"/>
        <v>0</v>
      </c>
      <c r="Y27" s="101">
        <f t="shared" si="11"/>
        <v>0</v>
      </c>
      <c r="Z27" s="102">
        <f t="shared" si="12"/>
        <v>0</v>
      </c>
      <c r="AA27" s="104">
        <f t="shared" si="13"/>
        <v>0</v>
      </c>
      <c r="AB27" s="105">
        <f t="shared" si="14"/>
        <v>190</v>
      </c>
      <c r="AC27" s="101">
        <f t="shared" si="15"/>
        <v>0</v>
      </c>
      <c r="AD27" s="102">
        <f t="shared" si="16"/>
        <v>0</v>
      </c>
      <c r="AE27" s="103">
        <f t="shared" si="17"/>
        <v>0</v>
      </c>
      <c r="AF27" s="104">
        <f t="shared" si="18"/>
        <v>0</v>
      </c>
      <c r="AG27" s="3"/>
      <c r="AH27" s="3"/>
      <c r="AI27" s="3"/>
      <c r="AJ27" s="3"/>
      <c r="AK27" s="3"/>
      <c r="AL27" s="3"/>
      <c r="AM27" s="3"/>
      <c r="AN27" s="3"/>
      <c r="AO27" s="21"/>
      <c r="AP27" s="21"/>
      <c r="AQ27" s="21"/>
    </row>
    <row r="28" spans="1:43" ht="15" customHeight="1" x14ac:dyDescent="0.2">
      <c r="A28" s="106" t="s">
        <v>42</v>
      </c>
      <c r="B28" s="107" t="s">
        <v>43</v>
      </c>
      <c r="C28" s="69"/>
      <c r="D28" s="69">
        <v>1</v>
      </c>
      <c r="E28" s="69"/>
      <c r="F28" s="69"/>
      <c r="G28" s="69"/>
      <c r="H28" s="69"/>
      <c r="I28" s="69">
        <v>1</v>
      </c>
      <c r="J28" s="69"/>
      <c r="K28" s="69"/>
      <c r="L28" s="69"/>
      <c r="M28" s="69"/>
      <c r="N28" s="108">
        <v>215</v>
      </c>
      <c r="O28" s="71">
        <f t="shared" si="6"/>
        <v>215</v>
      </c>
      <c r="P28" s="60"/>
      <c r="Q28" s="72"/>
      <c r="R28" s="73" t="str">
        <f t="shared" si="7"/>
        <v/>
      </c>
      <c r="S28" s="3"/>
      <c r="T28" s="3"/>
      <c r="U28" s="3"/>
      <c r="V28" s="101">
        <f t="shared" si="8"/>
        <v>0</v>
      </c>
      <c r="W28" s="102">
        <f t="shared" si="9"/>
        <v>215</v>
      </c>
      <c r="X28" s="103">
        <f t="shared" si="10"/>
        <v>0</v>
      </c>
      <c r="Y28" s="101">
        <f t="shared" si="11"/>
        <v>0</v>
      </c>
      <c r="Z28" s="102">
        <f t="shared" si="12"/>
        <v>0</v>
      </c>
      <c r="AA28" s="104">
        <f t="shared" si="13"/>
        <v>0</v>
      </c>
      <c r="AB28" s="105">
        <f t="shared" si="14"/>
        <v>215</v>
      </c>
      <c r="AC28" s="101">
        <f t="shared" si="15"/>
        <v>0</v>
      </c>
      <c r="AD28" s="102">
        <f t="shared" si="16"/>
        <v>0</v>
      </c>
      <c r="AE28" s="103">
        <f t="shared" si="17"/>
        <v>0</v>
      </c>
      <c r="AF28" s="104">
        <f t="shared" si="18"/>
        <v>0</v>
      </c>
      <c r="AG28" s="3"/>
      <c r="AH28" s="3"/>
      <c r="AI28" s="3"/>
      <c r="AJ28" s="3"/>
      <c r="AK28" s="3"/>
      <c r="AL28" s="3"/>
      <c r="AM28" s="3"/>
      <c r="AN28" s="3"/>
      <c r="AO28" s="21"/>
      <c r="AP28" s="21"/>
      <c r="AQ28" s="21"/>
    </row>
    <row r="29" spans="1:43" ht="15" customHeight="1" x14ac:dyDescent="0.2">
      <c r="A29" s="106" t="s">
        <v>44</v>
      </c>
      <c r="B29" s="107" t="s">
        <v>45</v>
      </c>
      <c r="C29" s="69"/>
      <c r="D29" s="69">
        <v>1</v>
      </c>
      <c r="E29" s="69"/>
      <c r="F29" s="69"/>
      <c r="G29" s="69"/>
      <c r="H29" s="69"/>
      <c r="I29" s="69">
        <v>1</v>
      </c>
      <c r="J29" s="69"/>
      <c r="K29" s="69"/>
      <c r="L29" s="69"/>
      <c r="M29" s="69"/>
      <c r="N29" s="108">
        <v>240</v>
      </c>
      <c r="O29" s="71">
        <f t="shared" si="6"/>
        <v>240</v>
      </c>
      <c r="P29" s="60"/>
      <c r="Q29" s="72"/>
      <c r="R29" s="73" t="str">
        <f t="shared" si="7"/>
        <v/>
      </c>
      <c r="S29" s="3"/>
      <c r="T29" s="3"/>
      <c r="U29" s="3"/>
      <c r="V29" s="101">
        <f t="shared" si="8"/>
        <v>0</v>
      </c>
      <c r="W29" s="102">
        <f t="shared" si="9"/>
        <v>240</v>
      </c>
      <c r="X29" s="103">
        <f t="shared" si="10"/>
        <v>0</v>
      </c>
      <c r="Y29" s="101">
        <f t="shared" si="11"/>
        <v>0</v>
      </c>
      <c r="Z29" s="102">
        <f t="shared" si="12"/>
        <v>0</v>
      </c>
      <c r="AA29" s="104">
        <f t="shared" si="13"/>
        <v>0</v>
      </c>
      <c r="AB29" s="105">
        <f t="shared" si="14"/>
        <v>240</v>
      </c>
      <c r="AC29" s="101">
        <f t="shared" si="15"/>
        <v>0</v>
      </c>
      <c r="AD29" s="102">
        <f t="shared" si="16"/>
        <v>0</v>
      </c>
      <c r="AE29" s="103">
        <f t="shared" si="17"/>
        <v>0</v>
      </c>
      <c r="AF29" s="104">
        <f t="shared" si="18"/>
        <v>0</v>
      </c>
      <c r="AG29" s="3"/>
      <c r="AH29" s="3"/>
      <c r="AI29" s="3"/>
      <c r="AJ29" s="3"/>
      <c r="AK29" s="3"/>
      <c r="AL29" s="3"/>
      <c r="AM29" s="3"/>
      <c r="AN29" s="3"/>
      <c r="AO29" s="21"/>
      <c r="AP29" s="21"/>
      <c r="AQ29" s="21"/>
    </row>
    <row r="30" spans="1:43" ht="15" customHeight="1" x14ac:dyDescent="0.2">
      <c r="A30" s="106" t="s">
        <v>46</v>
      </c>
      <c r="B30" s="107" t="s">
        <v>47</v>
      </c>
      <c r="C30" s="69"/>
      <c r="D30" s="69">
        <v>1</v>
      </c>
      <c r="E30" s="69"/>
      <c r="F30" s="69"/>
      <c r="G30" s="69"/>
      <c r="H30" s="69"/>
      <c r="I30" s="69">
        <v>1</v>
      </c>
      <c r="J30" s="69"/>
      <c r="K30" s="69"/>
      <c r="L30" s="69"/>
      <c r="M30" s="69"/>
      <c r="N30" s="108">
        <v>190</v>
      </c>
      <c r="O30" s="71">
        <f t="shared" si="6"/>
        <v>190</v>
      </c>
      <c r="P30" s="60"/>
      <c r="Q30" s="72"/>
      <c r="R30" s="73" t="str">
        <f t="shared" si="7"/>
        <v/>
      </c>
      <c r="S30" s="3"/>
      <c r="T30" s="3"/>
      <c r="U30" s="3"/>
      <c r="V30" s="101">
        <f t="shared" si="8"/>
        <v>0</v>
      </c>
      <c r="W30" s="102">
        <f t="shared" si="9"/>
        <v>190</v>
      </c>
      <c r="X30" s="103">
        <f t="shared" si="10"/>
        <v>0</v>
      </c>
      <c r="Y30" s="101">
        <f t="shared" si="11"/>
        <v>0</v>
      </c>
      <c r="Z30" s="102">
        <f t="shared" si="12"/>
        <v>0</v>
      </c>
      <c r="AA30" s="104">
        <f t="shared" si="13"/>
        <v>0</v>
      </c>
      <c r="AB30" s="105">
        <f t="shared" si="14"/>
        <v>190</v>
      </c>
      <c r="AC30" s="101">
        <f t="shared" si="15"/>
        <v>0</v>
      </c>
      <c r="AD30" s="102">
        <f t="shared" si="16"/>
        <v>0</v>
      </c>
      <c r="AE30" s="103">
        <f t="shared" si="17"/>
        <v>0</v>
      </c>
      <c r="AF30" s="104">
        <f t="shared" si="18"/>
        <v>0</v>
      </c>
      <c r="AG30" s="3"/>
      <c r="AH30" s="3"/>
      <c r="AI30" s="3"/>
      <c r="AJ30" s="3"/>
      <c r="AK30" s="3"/>
      <c r="AL30" s="3"/>
      <c r="AM30" s="3"/>
      <c r="AN30" s="3"/>
      <c r="AO30" s="21"/>
      <c r="AP30" s="21"/>
      <c r="AQ30" s="21"/>
    </row>
    <row r="31" spans="1:43" ht="15" customHeight="1" x14ac:dyDescent="0.2">
      <c r="A31" s="106" t="s">
        <v>48</v>
      </c>
      <c r="B31" s="107" t="s">
        <v>49</v>
      </c>
      <c r="C31" s="69"/>
      <c r="D31" s="69">
        <v>1</v>
      </c>
      <c r="E31" s="69"/>
      <c r="F31" s="69"/>
      <c r="G31" s="69"/>
      <c r="H31" s="69"/>
      <c r="I31" s="69">
        <v>1</v>
      </c>
      <c r="J31" s="69"/>
      <c r="K31" s="69"/>
      <c r="L31" s="69"/>
      <c r="M31" s="69"/>
      <c r="N31" s="108">
        <v>215</v>
      </c>
      <c r="O31" s="71">
        <f t="shared" si="6"/>
        <v>215</v>
      </c>
      <c r="P31" s="60"/>
      <c r="Q31" s="72"/>
      <c r="R31" s="73" t="str">
        <f t="shared" si="7"/>
        <v/>
      </c>
      <c r="S31" s="3"/>
      <c r="T31" s="3"/>
      <c r="U31" s="3"/>
      <c r="V31" s="101">
        <f t="shared" si="8"/>
        <v>0</v>
      </c>
      <c r="W31" s="102">
        <f t="shared" si="9"/>
        <v>215</v>
      </c>
      <c r="X31" s="103">
        <f t="shared" si="10"/>
        <v>0</v>
      </c>
      <c r="Y31" s="101">
        <f t="shared" si="11"/>
        <v>0</v>
      </c>
      <c r="Z31" s="102">
        <f t="shared" si="12"/>
        <v>0</v>
      </c>
      <c r="AA31" s="104">
        <f t="shared" si="13"/>
        <v>0</v>
      </c>
      <c r="AB31" s="105">
        <f t="shared" si="14"/>
        <v>215</v>
      </c>
      <c r="AC31" s="101">
        <f t="shared" si="15"/>
        <v>0</v>
      </c>
      <c r="AD31" s="102">
        <f t="shared" si="16"/>
        <v>0</v>
      </c>
      <c r="AE31" s="103">
        <f t="shared" si="17"/>
        <v>0</v>
      </c>
      <c r="AF31" s="104">
        <f t="shared" si="18"/>
        <v>0</v>
      </c>
      <c r="AG31" s="3"/>
      <c r="AH31" s="3"/>
      <c r="AI31" s="3"/>
      <c r="AJ31" s="3"/>
      <c r="AK31" s="3"/>
      <c r="AL31" s="3"/>
      <c r="AM31" s="3"/>
      <c r="AN31" s="3"/>
      <c r="AO31" s="21"/>
      <c r="AP31" s="21"/>
      <c r="AQ31" s="21"/>
    </row>
    <row r="32" spans="1:43" ht="15" customHeight="1" x14ac:dyDescent="0.2">
      <c r="A32" s="106" t="s">
        <v>50</v>
      </c>
      <c r="B32" s="107" t="s">
        <v>51</v>
      </c>
      <c r="C32" s="69"/>
      <c r="D32" s="69">
        <v>1</v>
      </c>
      <c r="E32" s="69"/>
      <c r="F32" s="69"/>
      <c r="G32" s="69"/>
      <c r="H32" s="69"/>
      <c r="I32" s="69">
        <v>1</v>
      </c>
      <c r="J32" s="69"/>
      <c r="K32" s="69"/>
      <c r="L32" s="69"/>
      <c r="M32" s="69"/>
      <c r="N32" s="108">
        <v>240</v>
      </c>
      <c r="O32" s="71">
        <f t="shared" si="6"/>
        <v>240</v>
      </c>
      <c r="P32" s="60"/>
      <c r="Q32" s="72"/>
      <c r="R32" s="73" t="str">
        <f t="shared" si="7"/>
        <v/>
      </c>
      <c r="S32" s="3"/>
      <c r="T32" s="3"/>
      <c r="U32" s="3"/>
      <c r="V32" s="101">
        <f t="shared" si="8"/>
        <v>0</v>
      </c>
      <c r="W32" s="102">
        <f t="shared" si="9"/>
        <v>240</v>
      </c>
      <c r="X32" s="103">
        <f t="shared" si="10"/>
        <v>0</v>
      </c>
      <c r="Y32" s="101">
        <f t="shared" si="11"/>
        <v>0</v>
      </c>
      <c r="Z32" s="102">
        <f t="shared" si="12"/>
        <v>0</v>
      </c>
      <c r="AA32" s="104">
        <f t="shared" si="13"/>
        <v>0</v>
      </c>
      <c r="AB32" s="105">
        <f t="shared" si="14"/>
        <v>240</v>
      </c>
      <c r="AC32" s="101">
        <f t="shared" si="15"/>
        <v>0</v>
      </c>
      <c r="AD32" s="102">
        <f t="shared" si="16"/>
        <v>0</v>
      </c>
      <c r="AE32" s="103">
        <f t="shared" si="17"/>
        <v>0</v>
      </c>
      <c r="AF32" s="104">
        <f t="shared" si="18"/>
        <v>0</v>
      </c>
      <c r="AG32" s="3"/>
      <c r="AH32" s="3"/>
      <c r="AI32" s="3"/>
      <c r="AJ32" s="3"/>
      <c r="AK32" s="3"/>
      <c r="AL32" s="3"/>
      <c r="AM32" s="3"/>
      <c r="AN32" s="3"/>
      <c r="AO32" s="21"/>
      <c r="AP32" s="21"/>
      <c r="AQ32" s="21"/>
    </row>
    <row r="33" spans="1:43" ht="15" customHeight="1" x14ac:dyDescent="0.2">
      <c r="A33" s="106" t="s">
        <v>52</v>
      </c>
      <c r="B33" s="107" t="s">
        <v>53</v>
      </c>
      <c r="C33" s="69">
        <v>1</v>
      </c>
      <c r="D33" s="69">
        <v>1</v>
      </c>
      <c r="E33" s="69"/>
      <c r="F33" s="69"/>
      <c r="G33" s="69"/>
      <c r="H33" s="69"/>
      <c r="I33" s="69">
        <v>1</v>
      </c>
      <c r="J33" s="69"/>
      <c r="K33" s="69"/>
      <c r="L33" s="69"/>
      <c r="M33" s="69"/>
      <c r="N33" s="108">
        <v>210</v>
      </c>
      <c r="O33" s="71">
        <f t="shared" si="6"/>
        <v>210</v>
      </c>
      <c r="P33" s="60"/>
      <c r="Q33" s="72"/>
      <c r="R33" s="73" t="str">
        <f t="shared" si="7"/>
        <v/>
      </c>
      <c r="S33" s="3"/>
      <c r="T33" s="3"/>
      <c r="U33" s="3"/>
      <c r="V33" s="101">
        <f t="shared" si="8"/>
        <v>210</v>
      </c>
      <c r="W33" s="102">
        <f t="shared" si="9"/>
        <v>210</v>
      </c>
      <c r="X33" s="103">
        <f t="shared" si="10"/>
        <v>0</v>
      </c>
      <c r="Y33" s="101">
        <f t="shared" si="11"/>
        <v>0</v>
      </c>
      <c r="Z33" s="102">
        <f t="shared" si="12"/>
        <v>0</v>
      </c>
      <c r="AA33" s="104">
        <f t="shared" si="13"/>
        <v>0</v>
      </c>
      <c r="AB33" s="105">
        <f t="shared" si="14"/>
        <v>210</v>
      </c>
      <c r="AC33" s="101">
        <f t="shared" si="15"/>
        <v>0</v>
      </c>
      <c r="AD33" s="102">
        <f t="shared" si="16"/>
        <v>0</v>
      </c>
      <c r="AE33" s="103">
        <f t="shared" si="17"/>
        <v>0</v>
      </c>
      <c r="AF33" s="104">
        <f t="shared" si="18"/>
        <v>0</v>
      </c>
      <c r="AG33" s="3"/>
      <c r="AH33" s="3"/>
      <c r="AI33" s="3"/>
      <c r="AJ33" s="3"/>
      <c r="AK33" s="3"/>
      <c r="AL33" s="3"/>
      <c r="AM33" s="3"/>
      <c r="AN33" s="3"/>
      <c r="AO33" s="21"/>
      <c r="AP33" s="21"/>
      <c r="AQ33" s="21"/>
    </row>
    <row r="34" spans="1:43" ht="15" customHeight="1" x14ac:dyDescent="0.2">
      <c r="A34" s="106" t="s">
        <v>54</v>
      </c>
      <c r="B34" s="107" t="s">
        <v>55</v>
      </c>
      <c r="C34" s="69">
        <v>1</v>
      </c>
      <c r="D34" s="69">
        <v>1</v>
      </c>
      <c r="E34" s="69"/>
      <c r="F34" s="69"/>
      <c r="G34" s="69"/>
      <c r="H34" s="69"/>
      <c r="I34" s="69">
        <v>1</v>
      </c>
      <c r="J34" s="69"/>
      <c r="K34" s="69"/>
      <c r="L34" s="69"/>
      <c r="M34" s="69"/>
      <c r="N34" s="108">
        <v>220</v>
      </c>
      <c r="O34" s="71">
        <f t="shared" si="6"/>
        <v>220</v>
      </c>
      <c r="P34" s="60"/>
      <c r="Q34" s="72"/>
      <c r="R34" s="73" t="str">
        <f t="shared" si="7"/>
        <v/>
      </c>
      <c r="S34" s="3"/>
      <c r="T34" s="3"/>
      <c r="U34" s="3"/>
      <c r="V34" s="101">
        <f t="shared" si="8"/>
        <v>220</v>
      </c>
      <c r="W34" s="102">
        <f t="shared" si="9"/>
        <v>220</v>
      </c>
      <c r="X34" s="103">
        <f t="shared" si="10"/>
        <v>0</v>
      </c>
      <c r="Y34" s="101">
        <f t="shared" si="11"/>
        <v>0</v>
      </c>
      <c r="Z34" s="102">
        <f t="shared" si="12"/>
        <v>0</v>
      </c>
      <c r="AA34" s="104">
        <f t="shared" si="13"/>
        <v>0</v>
      </c>
      <c r="AB34" s="105">
        <f t="shared" si="14"/>
        <v>220</v>
      </c>
      <c r="AC34" s="101">
        <f t="shared" si="15"/>
        <v>0</v>
      </c>
      <c r="AD34" s="102">
        <f t="shared" si="16"/>
        <v>0</v>
      </c>
      <c r="AE34" s="103">
        <f t="shared" si="17"/>
        <v>0</v>
      </c>
      <c r="AF34" s="104">
        <f t="shared" si="18"/>
        <v>0</v>
      </c>
      <c r="AG34" s="3"/>
      <c r="AH34" s="3"/>
      <c r="AI34" s="3"/>
      <c r="AJ34" s="3"/>
      <c r="AK34" s="3"/>
      <c r="AL34" s="3"/>
      <c r="AM34" s="3"/>
      <c r="AN34" s="3"/>
      <c r="AO34" s="21"/>
      <c r="AP34" s="21"/>
      <c r="AQ34" s="21"/>
    </row>
    <row r="35" spans="1:43" ht="15" customHeight="1" x14ac:dyDescent="0.2">
      <c r="A35" s="106" t="s">
        <v>56</v>
      </c>
      <c r="B35" s="107" t="s">
        <v>57</v>
      </c>
      <c r="C35" s="69">
        <v>1</v>
      </c>
      <c r="D35" s="69">
        <v>1</v>
      </c>
      <c r="E35" s="69"/>
      <c r="F35" s="69"/>
      <c r="G35" s="69"/>
      <c r="H35" s="69"/>
      <c r="I35" s="69">
        <v>1</v>
      </c>
      <c r="J35" s="69"/>
      <c r="K35" s="69"/>
      <c r="L35" s="69"/>
      <c r="M35" s="69"/>
      <c r="N35" s="108">
        <v>230</v>
      </c>
      <c r="O35" s="71">
        <f t="shared" si="6"/>
        <v>230</v>
      </c>
      <c r="P35" s="60"/>
      <c r="Q35" s="72"/>
      <c r="R35" s="73" t="str">
        <f t="shared" si="7"/>
        <v/>
      </c>
      <c r="S35" s="3"/>
      <c r="T35" s="3"/>
      <c r="U35" s="3"/>
      <c r="V35" s="101">
        <f t="shared" si="8"/>
        <v>230</v>
      </c>
      <c r="W35" s="102">
        <f t="shared" si="9"/>
        <v>230</v>
      </c>
      <c r="X35" s="103">
        <f t="shared" si="10"/>
        <v>0</v>
      </c>
      <c r="Y35" s="101">
        <f t="shared" si="11"/>
        <v>0</v>
      </c>
      <c r="Z35" s="102">
        <f t="shared" si="12"/>
        <v>0</v>
      </c>
      <c r="AA35" s="104">
        <f t="shared" si="13"/>
        <v>0</v>
      </c>
      <c r="AB35" s="105">
        <f t="shared" si="14"/>
        <v>230</v>
      </c>
      <c r="AC35" s="101">
        <f t="shared" si="15"/>
        <v>0</v>
      </c>
      <c r="AD35" s="102">
        <f t="shared" si="16"/>
        <v>0</v>
      </c>
      <c r="AE35" s="103">
        <f t="shared" si="17"/>
        <v>0</v>
      </c>
      <c r="AF35" s="104">
        <f t="shared" si="18"/>
        <v>0</v>
      </c>
      <c r="AG35" s="3"/>
      <c r="AH35" s="3"/>
      <c r="AI35" s="3"/>
      <c r="AJ35" s="3"/>
      <c r="AK35" s="3"/>
      <c r="AL35" s="3"/>
      <c r="AM35" s="3"/>
      <c r="AN35" s="3"/>
      <c r="AO35" s="21"/>
      <c r="AP35" s="21"/>
      <c r="AQ35" s="21"/>
    </row>
    <row r="36" spans="1:43" ht="15" customHeight="1" x14ac:dyDescent="0.2">
      <c r="A36" s="106" t="s">
        <v>58</v>
      </c>
      <c r="B36" s="107" t="s">
        <v>59</v>
      </c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108">
        <v>165</v>
      </c>
      <c r="O36" s="71">
        <f t="shared" si="6"/>
        <v>165</v>
      </c>
      <c r="P36" s="60"/>
      <c r="Q36" s="72"/>
      <c r="R36" s="73" t="str">
        <f t="shared" si="7"/>
        <v/>
      </c>
      <c r="S36" s="3"/>
      <c r="T36" s="3"/>
      <c r="U36" s="3"/>
      <c r="V36" s="101">
        <f t="shared" si="8"/>
        <v>0</v>
      </c>
      <c r="W36" s="102">
        <f t="shared" si="9"/>
        <v>0</v>
      </c>
      <c r="X36" s="103">
        <f t="shared" si="10"/>
        <v>0</v>
      </c>
      <c r="Y36" s="101">
        <f t="shared" si="11"/>
        <v>0</v>
      </c>
      <c r="Z36" s="102">
        <f t="shared" si="12"/>
        <v>0</v>
      </c>
      <c r="AA36" s="104">
        <f t="shared" si="13"/>
        <v>0</v>
      </c>
      <c r="AB36" s="105">
        <f t="shared" si="14"/>
        <v>0</v>
      </c>
      <c r="AC36" s="101">
        <f t="shared" si="15"/>
        <v>0</v>
      </c>
      <c r="AD36" s="102">
        <f t="shared" si="16"/>
        <v>0</v>
      </c>
      <c r="AE36" s="103">
        <f t="shared" si="17"/>
        <v>0</v>
      </c>
      <c r="AF36" s="104">
        <f t="shared" si="18"/>
        <v>0</v>
      </c>
      <c r="AG36" s="3"/>
      <c r="AH36" s="3"/>
      <c r="AI36" s="3"/>
      <c r="AJ36" s="3"/>
      <c r="AK36" s="3"/>
      <c r="AL36" s="3"/>
      <c r="AM36" s="3"/>
      <c r="AN36" s="3"/>
      <c r="AO36" s="21"/>
      <c r="AP36" s="21"/>
      <c r="AQ36" s="21"/>
    </row>
    <row r="37" spans="1:43" ht="15" customHeight="1" x14ac:dyDescent="0.2">
      <c r="A37" s="106" t="s">
        <v>60</v>
      </c>
      <c r="B37" s="107" t="s">
        <v>61</v>
      </c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108">
        <v>165</v>
      </c>
      <c r="O37" s="71">
        <f t="shared" si="6"/>
        <v>165</v>
      </c>
      <c r="P37" s="60"/>
      <c r="Q37" s="72"/>
      <c r="R37" s="73" t="str">
        <f t="shared" si="7"/>
        <v/>
      </c>
      <c r="S37" s="3"/>
      <c r="T37" s="3"/>
      <c r="U37" s="3"/>
      <c r="V37" s="101">
        <f t="shared" si="8"/>
        <v>0</v>
      </c>
      <c r="W37" s="102">
        <f t="shared" si="9"/>
        <v>0</v>
      </c>
      <c r="X37" s="103">
        <f t="shared" si="10"/>
        <v>0</v>
      </c>
      <c r="Y37" s="101">
        <f t="shared" si="11"/>
        <v>0</v>
      </c>
      <c r="Z37" s="102">
        <f t="shared" si="12"/>
        <v>0</v>
      </c>
      <c r="AA37" s="104">
        <f t="shared" si="13"/>
        <v>0</v>
      </c>
      <c r="AB37" s="105">
        <f t="shared" si="14"/>
        <v>0</v>
      </c>
      <c r="AC37" s="101">
        <f t="shared" si="15"/>
        <v>0</v>
      </c>
      <c r="AD37" s="102">
        <f t="shared" si="16"/>
        <v>0</v>
      </c>
      <c r="AE37" s="103">
        <f t="shared" si="17"/>
        <v>0</v>
      </c>
      <c r="AF37" s="104">
        <f t="shared" si="18"/>
        <v>0</v>
      </c>
      <c r="AG37" s="3"/>
      <c r="AH37" s="3"/>
      <c r="AI37" s="3"/>
      <c r="AJ37" s="3"/>
      <c r="AK37" s="3"/>
      <c r="AL37" s="3"/>
      <c r="AM37" s="3"/>
      <c r="AN37" s="3"/>
      <c r="AO37" s="21"/>
      <c r="AP37" s="21"/>
      <c r="AQ37" s="21"/>
    </row>
    <row r="38" spans="1:43" ht="15" customHeight="1" x14ac:dyDescent="0.2">
      <c r="A38" s="106" t="s">
        <v>62</v>
      </c>
      <c r="B38" s="107" t="s">
        <v>63</v>
      </c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108">
        <v>180</v>
      </c>
      <c r="O38" s="71">
        <f t="shared" si="6"/>
        <v>180</v>
      </c>
      <c r="P38" s="60"/>
      <c r="Q38" s="72"/>
      <c r="R38" s="73" t="str">
        <f t="shared" si="7"/>
        <v/>
      </c>
      <c r="S38" s="3"/>
      <c r="T38" s="3"/>
      <c r="U38" s="3"/>
      <c r="V38" s="101">
        <f t="shared" si="8"/>
        <v>0</v>
      </c>
      <c r="W38" s="102">
        <f t="shared" si="9"/>
        <v>0</v>
      </c>
      <c r="X38" s="103">
        <f t="shared" si="10"/>
        <v>0</v>
      </c>
      <c r="Y38" s="101">
        <f t="shared" si="11"/>
        <v>0</v>
      </c>
      <c r="Z38" s="102">
        <f t="shared" si="12"/>
        <v>0</v>
      </c>
      <c r="AA38" s="104">
        <f t="shared" si="13"/>
        <v>0</v>
      </c>
      <c r="AB38" s="105">
        <f t="shared" si="14"/>
        <v>0</v>
      </c>
      <c r="AC38" s="101">
        <f t="shared" si="15"/>
        <v>0</v>
      </c>
      <c r="AD38" s="102">
        <f t="shared" si="16"/>
        <v>0</v>
      </c>
      <c r="AE38" s="103">
        <f t="shared" si="17"/>
        <v>0</v>
      </c>
      <c r="AF38" s="104">
        <f t="shared" si="18"/>
        <v>0</v>
      </c>
      <c r="AG38" s="3"/>
      <c r="AH38" s="3"/>
      <c r="AI38" s="3"/>
      <c r="AJ38" s="3"/>
      <c r="AK38" s="3"/>
      <c r="AL38" s="3"/>
      <c r="AM38" s="3"/>
      <c r="AN38" s="3"/>
      <c r="AO38" s="21"/>
      <c r="AP38" s="21"/>
      <c r="AQ38" s="21"/>
    </row>
    <row r="39" spans="1:43" ht="15" customHeight="1" x14ac:dyDescent="0.2">
      <c r="A39" s="106" t="s">
        <v>64</v>
      </c>
      <c r="B39" s="107" t="s">
        <v>65</v>
      </c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108">
        <v>180</v>
      </c>
      <c r="O39" s="71">
        <f t="shared" si="6"/>
        <v>180</v>
      </c>
      <c r="P39" s="60"/>
      <c r="Q39" s="72"/>
      <c r="R39" s="73" t="str">
        <f t="shared" si="7"/>
        <v/>
      </c>
      <c r="S39" s="3"/>
      <c r="T39" s="3"/>
      <c r="U39" s="3"/>
      <c r="V39" s="101">
        <f t="shared" si="8"/>
        <v>0</v>
      </c>
      <c r="W39" s="102">
        <f t="shared" si="9"/>
        <v>0</v>
      </c>
      <c r="X39" s="103">
        <f t="shared" si="10"/>
        <v>0</v>
      </c>
      <c r="Y39" s="101">
        <f t="shared" si="11"/>
        <v>0</v>
      </c>
      <c r="Z39" s="102">
        <f t="shared" si="12"/>
        <v>0</v>
      </c>
      <c r="AA39" s="104">
        <f t="shared" si="13"/>
        <v>0</v>
      </c>
      <c r="AB39" s="105">
        <f t="shared" si="14"/>
        <v>0</v>
      </c>
      <c r="AC39" s="101">
        <f t="shared" si="15"/>
        <v>0</v>
      </c>
      <c r="AD39" s="102">
        <f t="shared" si="16"/>
        <v>0</v>
      </c>
      <c r="AE39" s="103">
        <f t="shared" si="17"/>
        <v>0</v>
      </c>
      <c r="AF39" s="104">
        <f t="shared" si="18"/>
        <v>0</v>
      </c>
      <c r="AG39" s="3"/>
      <c r="AH39" s="3"/>
      <c r="AI39" s="3"/>
      <c r="AJ39" s="3"/>
      <c r="AK39" s="3"/>
      <c r="AL39" s="3"/>
      <c r="AM39" s="3"/>
      <c r="AN39" s="3"/>
      <c r="AO39" s="21"/>
      <c r="AP39" s="21"/>
      <c r="AQ39" s="21"/>
    </row>
    <row r="40" spans="1:43" ht="15" customHeight="1" x14ac:dyDescent="0.2">
      <c r="A40" s="106" t="s">
        <v>66</v>
      </c>
      <c r="B40" s="107" t="s">
        <v>67</v>
      </c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108">
        <v>195</v>
      </c>
      <c r="O40" s="71">
        <f t="shared" si="6"/>
        <v>195</v>
      </c>
      <c r="P40" s="60"/>
      <c r="Q40" s="72"/>
      <c r="R40" s="73" t="str">
        <f t="shared" si="7"/>
        <v/>
      </c>
      <c r="S40" s="3"/>
      <c r="T40" s="3"/>
      <c r="U40" s="3"/>
      <c r="V40" s="101">
        <f t="shared" si="8"/>
        <v>0</v>
      </c>
      <c r="W40" s="102">
        <f t="shared" si="9"/>
        <v>0</v>
      </c>
      <c r="X40" s="103">
        <f t="shared" si="10"/>
        <v>0</v>
      </c>
      <c r="Y40" s="101">
        <f t="shared" si="11"/>
        <v>0</v>
      </c>
      <c r="Z40" s="102">
        <f t="shared" si="12"/>
        <v>0</v>
      </c>
      <c r="AA40" s="104">
        <f t="shared" si="13"/>
        <v>0</v>
      </c>
      <c r="AB40" s="105">
        <f t="shared" si="14"/>
        <v>0</v>
      </c>
      <c r="AC40" s="101">
        <f t="shared" si="15"/>
        <v>0</v>
      </c>
      <c r="AD40" s="102">
        <f t="shared" si="16"/>
        <v>0</v>
      </c>
      <c r="AE40" s="103">
        <f t="shared" si="17"/>
        <v>0</v>
      </c>
      <c r="AF40" s="104">
        <f t="shared" si="18"/>
        <v>0</v>
      </c>
      <c r="AG40" s="3"/>
      <c r="AH40" s="3"/>
      <c r="AI40" s="3"/>
      <c r="AJ40" s="3"/>
      <c r="AK40" s="3"/>
      <c r="AL40" s="3"/>
      <c r="AM40" s="3"/>
      <c r="AN40" s="3"/>
      <c r="AO40" s="21"/>
      <c r="AP40" s="21"/>
      <c r="AQ40" s="21"/>
    </row>
    <row r="41" spans="1:43" ht="15" customHeight="1" x14ac:dyDescent="0.2">
      <c r="A41" s="106" t="s">
        <v>68</v>
      </c>
      <c r="B41" s="107" t="s">
        <v>69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108">
        <v>195</v>
      </c>
      <c r="O41" s="71">
        <f t="shared" si="6"/>
        <v>195</v>
      </c>
      <c r="P41" s="60"/>
      <c r="Q41" s="72"/>
      <c r="R41" s="73" t="str">
        <f t="shared" si="7"/>
        <v/>
      </c>
      <c r="S41" s="3"/>
      <c r="T41" s="3"/>
      <c r="U41" s="3"/>
      <c r="V41" s="101">
        <f t="shared" si="8"/>
        <v>0</v>
      </c>
      <c r="W41" s="102">
        <f t="shared" si="9"/>
        <v>0</v>
      </c>
      <c r="X41" s="103">
        <f t="shared" si="10"/>
        <v>0</v>
      </c>
      <c r="Y41" s="101">
        <f t="shared" si="11"/>
        <v>0</v>
      </c>
      <c r="Z41" s="102">
        <f t="shared" si="12"/>
        <v>0</v>
      </c>
      <c r="AA41" s="104">
        <f t="shared" si="13"/>
        <v>0</v>
      </c>
      <c r="AB41" s="105">
        <f t="shared" si="14"/>
        <v>0</v>
      </c>
      <c r="AC41" s="101">
        <f t="shared" si="15"/>
        <v>0</v>
      </c>
      <c r="AD41" s="102">
        <f t="shared" si="16"/>
        <v>0</v>
      </c>
      <c r="AE41" s="103">
        <f t="shared" si="17"/>
        <v>0</v>
      </c>
      <c r="AF41" s="104">
        <f t="shared" si="18"/>
        <v>0</v>
      </c>
      <c r="AG41" s="3"/>
      <c r="AH41" s="3"/>
      <c r="AI41" s="3"/>
      <c r="AJ41" s="3"/>
      <c r="AK41" s="3"/>
      <c r="AL41" s="3"/>
      <c r="AM41" s="3"/>
      <c r="AN41" s="3"/>
      <c r="AO41" s="21"/>
      <c r="AP41" s="21"/>
      <c r="AQ41" s="21"/>
    </row>
    <row r="42" spans="1:43" ht="15" customHeight="1" x14ac:dyDescent="0.2">
      <c r="A42" s="106" t="s">
        <v>70</v>
      </c>
      <c r="B42" s="107" t="s">
        <v>71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108">
        <v>138</v>
      </c>
      <c r="O42" s="71">
        <f t="shared" si="6"/>
        <v>138</v>
      </c>
      <c r="P42" s="60"/>
      <c r="Q42" s="72"/>
      <c r="R42" s="73" t="str">
        <f t="shared" si="7"/>
        <v/>
      </c>
      <c r="S42" s="3"/>
      <c r="T42" s="3"/>
      <c r="U42" s="3"/>
      <c r="V42" s="101">
        <f t="shared" si="8"/>
        <v>0</v>
      </c>
      <c r="W42" s="102">
        <f t="shared" si="9"/>
        <v>0</v>
      </c>
      <c r="X42" s="103">
        <f t="shared" si="10"/>
        <v>0</v>
      </c>
      <c r="Y42" s="101">
        <f t="shared" si="11"/>
        <v>0</v>
      </c>
      <c r="Z42" s="102">
        <f t="shared" si="12"/>
        <v>0</v>
      </c>
      <c r="AA42" s="104">
        <f t="shared" si="13"/>
        <v>0</v>
      </c>
      <c r="AB42" s="105">
        <f t="shared" si="14"/>
        <v>0</v>
      </c>
      <c r="AC42" s="101">
        <f t="shared" si="15"/>
        <v>0</v>
      </c>
      <c r="AD42" s="102">
        <f t="shared" si="16"/>
        <v>0</v>
      </c>
      <c r="AE42" s="103">
        <f t="shared" si="17"/>
        <v>0</v>
      </c>
      <c r="AF42" s="104">
        <f t="shared" si="18"/>
        <v>0</v>
      </c>
      <c r="AG42" s="3"/>
      <c r="AH42" s="3"/>
      <c r="AI42" s="3"/>
      <c r="AJ42" s="3"/>
      <c r="AK42" s="3"/>
      <c r="AL42" s="3"/>
      <c r="AM42" s="3"/>
      <c r="AN42" s="3"/>
      <c r="AO42" s="21"/>
      <c r="AP42" s="21"/>
      <c r="AQ42" s="21"/>
    </row>
    <row r="43" spans="1:43" ht="15" customHeight="1" x14ac:dyDescent="0.2">
      <c r="A43" s="106" t="s">
        <v>72</v>
      </c>
      <c r="B43" s="107" t="s">
        <v>73</v>
      </c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108">
        <v>138</v>
      </c>
      <c r="O43" s="71">
        <f t="shared" si="6"/>
        <v>138</v>
      </c>
      <c r="P43" s="60"/>
      <c r="Q43" s="72"/>
      <c r="R43" s="73" t="str">
        <f t="shared" si="7"/>
        <v/>
      </c>
      <c r="S43" s="3"/>
      <c r="T43" s="3"/>
      <c r="U43" s="3"/>
      <c r="V43" s="101">
        <f t="shared" si="8"/>
        <v>0</v>
      </c>
      <c r="W43" s="102">
        <f t="shared" si="9"/>
        <v>0</v>
      </c>
      <c r="X43" s="103">
        <f t="shared" si="10"/>
        <v>0</v>
      </c>
      <c r="Y43" s="101">
        <f t="shared" si="11"/>
        <v>0</v>
      </c>
      <c r="Z43" s="102">
        <f t="shared" si="12"/>
        <v>0</v>
      </c>
      <c r="AA43" s="104">
        <f t="shared" si="13"/>
        <v>0</v>
      </c>
      <c r="AB43" s="105">
        <f t="shared" si="14"/>
        <v>0</v>
      </c>
      <c r="AC43" s="101">
        <f t="shared" si="15"/>
        <v>0</v>
      </c>
      <c r="AD43" s="102">
        <f t="shared" si="16"/>
        <v>0</v>
      </c>
      <c r="AE43" s="103">
        <f t="shared" si="17"/>
        <v>0</v>
      </c>
      <c r="AF43" s="104">
        <f t="shared" si="18"/>
        <v>0</v>
      </c>
      <c r="AG43" s="3"/>
      <c r="AH43" s="3"/>
      <c r="AI43" s="3"/>
      <c r="AJ43" s="3"/>
      <c r="AK43" s="3"/>
      <c r="AL43" s="3"/>
      <c r="AM43" s="3"/>
      <c r="AN43" s="3"/>
      <c r="AO43" s="21"/>
      <c r="AP43" s="21"/>
      <c r="AQ43" s="21"/>
    </row>
    <row r="44" spans="1:43" ht="15" customHeight="1" x14ac:dyDescent="0.2">
      <c r="A44" s="106" t="s">
        <v>74</v>
      </c>
      <c r="B44" s="107" t="s">
        <v>75</v>
      </c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108">
        <v>150</v>
      </c>
      <c r="O44" s="71">
        <f t="shared" si="6"/>
        <v>150</v>
      </c>
      <c r="P44" s="60"/>
      <c r="Q44" s="72"/>
      <c r="R44" s="73" t="str">
        <f t="shared" si="7"/>
        <v/>
      </c>
      <c r="S44" s="3"/>
      <c r="T44" s="3"/>
      <c r="U44" s="3"/>
      <c r="V44" s="101">
        <f t="shared" si="8"/>
        <v>0</v>
      </c>
      <c r="W44" s="102">
        <f t="shared" si="9"/>
        <v>0</v>
      </c>
      <c r="X44" s="103">
        <f t="shared" si="10"/>
        <v>0</v>
      </c>
      <c r="Y44" s="101">
        <f t="shared" si="11"/>
        <v>0</v>
      </c>
      <c r="Z44" s="102">
        <f t="shared" si="12"/>
        <v>0</v>
      </c>
      <c r="AA44" s="104">
        <f t="shared" si="13"/>
        <v>0</v>
      </c>
      <c r="AB44" s="105">
        <f t="shared" si="14"/>
        <v>0</v>
      </c>
      <c r="AC44" s="101">
        <f t="shared" si="15"/>
        <v>0</v>
      </c>
      <c r="AD44" s="102">
        <f t="shared" si="16"/>
        <v>0</v>
      </c>
      <c r="AE44" s="103">
        <f t="shared" si="17"/>
        <v>0</v>
      </c>
      <c r="AF44" s="104">
        <f t="shared" si="18"/>
        <v>0</v>
      </c>
      <c r="AG44" s="3"/>
      <c r="AH44" s="3"/>
      <c r="AI44" s="3"/>
      <c r="AJ44" s="3"/>
      <c r="AK44" s="3"/>
      <c r="AL44" s="3"/>
      <c r="AM44" s="3"/>
      <c r="AN44" s="3"/>
      <c r="AO44" s="21"/>
      <c r="AP44" s="21"/>
      <c r="AQ44" s="21"/>
    </row>
    <row r="45" spans="1:43" ht="15" customHeight="1" x14ac:dyDescent="0.2">
      <c r="A45" s="106" t="s">
        <v>76</v>
      </c>
      <c r="B45" s="107" t="s">
        <v>77</v>
      </c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108">
        <v>150</v>
      </c>
      <c r="O45" s="71">
        <f t="shared" si="6"/>
        <v>150</v>
      </c>
      <c r="P45" s="60"/>
      <c r="Q45" s="72"/>
      <c r="R45" s="73" t="str">
        <f t="shared" si="7"/>
        <v/>
      </c>
      <c r="S45" s="3"/>
      <c r="T45" s="3"/>
      <c r="U45" s="3"/>
      <c r="V45" s="101">
        <f t="shared" si="8"/>
        <v>0</v>
      </c>
      <c r="W45" s="102">
        <f t="shared" si="9"/>
        <v>0</v>
      </c>
      <c r="X45" s="103">
        <f t="shared" si="10"/>
        <v>0</v>
      </c>
      <c r="Y45" s="101">
        <f t="shared" si="11"/>
        <v>0</v>
      </c>
      <c r="Z45" s="102">
        <f t="shared" si="12"/>
        <v>0</v>
      </c>
      <c r="AA45" s="104">
        <f t="shared" si="13"/>
        <v>0</v>
      </c>
      <c r="AB45" s="105">
        <f t="shared" si="14"/>
        <v>0</v>
      </c>
      <c r="AC45" s="101">
        <f t="shared" si="15"/>
        <v>0</v>
      </c>
      <c r="AD45" s="102">
        <f t="shared" si="16"/>
        <v>0</v>
      </c>
      <c r="AE45" s="103">
        <f t="shared" si="17"/>
        <v>0</v>
      </c>
      <c r="AF45" s="104">
        <f t="shared" si="18"/>
        <v>0</v>
      </c>
      <c r="AG45" s="3"/>
      <c r="AH45" s="3"/>
      <c r="AI45" s="3"/>
      <c r="AJ45" s="3"/>
      <c r="AK45" s="3"/>
      <c r="AL45" s="3"/>
      <c r="AM45" s="3"/>
      <c r="AN45" s="3"/>
      <c r="AO45" s="21"/>
      <c r="AP45" s="21"/>
      <c r="AQ45" s="21"/>
    </row>
    <row r="46" spans="1:43" ht="15" customHeight="1" x14ac:dyDescent="0.2">
      <c r="A46" s="106" t="s">
        <v>78</v>
      </c>
      <c r="B46" s="107" t="s">
        <v>79</v>
      </c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108">
        <v>163</v>
      </c>
      <c r="O46" s="71">
        <f t="shared" si="6"/>
        <v>163</v>
      </c>
      <c r="P46" s="60"/>
      <c r="Q46" s="72"/>
      <c r="R46" s="73" t="str">
        <f t="shared" si="7"/>
        <v/>
      </c>
      <c r="S46" s="3"/>
      <c r="T46" s="3"/>
      <c r="U46" s="3"/>
      <c r="V46" s="101">
        <f t="shared" si="8"/>
        <v>0</v>
      </c>
      <c r="W46" s="102">
        <f t="shared" si="9"/>
        <v>0</v>
      </c>
      <c r="X46" s="103">
        <f t="shared" si="10"/>
        <v>0</v>
      </c>
      <c r="Y46" s="101">
        <f t="shared" si="11"/>
        <v>0</v>
      </c>
      <c r="Z46" s="102">
        <f t="shared" si="12"/>
        <v>0</v>
      </c>
      <c r="AA46" s="104">
        <f t="shared" si="13"/>
        <v>0</v>
      </c>
      <c r="AB46" s="105">
        <f t="shared" si="14"/>
        <v>0</v>
      </c>
      <c r="AC46" s="101">
        <f t="shared" si="15"/>
        <v>0</v>
      </c>
      <c r="AD46" s="102">
        <f t="shared" si="16"/>
        <v>0</v>
      </c>
      <c r="AE46" s="103">
        <f t="shared" si="17"/>
        <v>0</v>
      </c>
      <c r="AF46" s="104">
        <f t="shared" si="18"/>
        <v>0</v>
      </c>
      <c r="AG46" s="3"/>
      <c r="AH46" s="3"/>
      <c r="AI46" s="3"/>
      <c r="AJ46" s="3"/>
      <c r="AK46" s="3"/>
      <c r="AL46" s="3"/>
      <c r="AM46" s="3"/>
      <c r="AN46" s="3"/>
      <c r="AO46" s="21"/>
      <c r="AP46" s="21"/>
      <c r="AQ46" s="21"/>
    </row>
    <row r="47" spans="1:43" ht="15" customHeight="1" x14ac:dyDescent="0.2">
      <c r="A47" s="106" t="s">
        <v>80</v>
      </c>
      <c r="B47" s="107" t="s">
        <v>81</v>
      </c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108">
        <v>163</v>
      </c>
      <c r="O47" s="71">
        <f t="shared" si="6"/>
        <v>163</v>
      </c>
      <c r="P47" s="60"/>
      <c r="Q47" s="72"/>
      <c r="R47" s="73" t="str">
        <f t="shared" si="7"/>
        <v/>
      </c>
      <c r="S47" s="3"/>
      <c r="T47" s="3"/>
      <c r="U47" s="3"/>
      <c r="V47" s="101">
        <f t="shared" si="8"/>
        <v>0</v>
      </c>
      <c r="W47" s="102">
        <f t="shared" si="9"/>
        <v>0</v>
      </c>
      <c r="X47" s="103">
        <f t="shared" si="10"/>
        <v>0</v>
      </c>
      <c r="Y47" s="101">
        <f t="shared" si="11"/>
        <v>0</v>
      </c>
      <c r="Z47" s="102">
        <f t="shared" si="12"/>
        <v>0</v>
      </c>
      <c r="AA47" s="104">
        <f t="shared" si="13"/>
        <v>0</v>
      </c>
      <c r="AB47" s="105">
        <f t="shared" si="14"/>
        <v>0</v>
      </c>
      <c r="AC47" s="101">
        <f t="shared" si="15"/>
        <v>0</v>
      </c>
      <c r="AD47" s="102">
        <f t="shared" si="16"/>
        <v>0</v>
      </c>
      <c r="AE47" s="103">
        <f t="shared" si="17"/>
        <v>0</v>
      </c>
      <c r="AF47" s="104">
        <f t="shared" si="18"/>
        <v>0</v>
      </c>
      <c r="AG47" s="3"/>
      <c r="AH47" s="3"/>
      <c r="AI47" s="3"/>
      <c r="AJ47" s="3"/>
      <c r="AK47" s="3"/>
      <c r="AL47" s="3"/>
      <c r="AM47" s="3"/>
      <c r="AN47" s="3"/>
      <c r="AO47" s="21"/>
      <c r="AP47" s="21"/>
      <c r="AQ47" s="21"/>
    </row>
    <row r="48" spans="1:43" ht="15" customHeight="1" x14ac:dyDescent="0.2">
      <c r="A48" s="106" t="s">
        <v>405</v>
      </c>
      <c r="B48" s="107" t="s">
        <v>415</v>
      </c>
      <c r="C48" s="69"/>
      <c r="D48" s="69"/>
      <c r="E48" s="69"/>
      <c r="F48" s="69">
        <v>1</v>
      </c>
      <c r="G48" s="69">
        <v>1</v>
      </c>
      <c r="H48" s="69"/>
      <c r="I48" s="69">
        <v>1</v>
      </c>
      <c r="J48" s="69">
        <v>1</v>
      </c>
      <c r="K48" s="69"/>
      <c r="L48" s="69">
        <v>1</v>
      </c>
      <c r="M48" s="69"/>
      <c r="N48" s="108">
        <v>160</v>
      </c>
      <c r="O48" s="71">
        <f t="shared" si="6"/>
        <v>160</v>
      </c>
      <c r="P48" s="60"/>
      <c r="Q48" s="72"/>
      <c r="R48" s="73" t="str">
        <f t="shared" si="7"/>
        <v/>
      </c>
      <c r="S48" s="3"/>
      <c r="T48" s="3"/>
      <c r="U48" s="3"/>
      <c r="V48" s="101">
        <f t="shared" si="8"/>
        <v>0</v>
      </c>
      <c r="W48" s="102">
        <f t="shared" si="9"/>
        <v>0</v>
      </c>
      <c r="X48" s="103">
        <f t="shared" si="10"/>
        <v>0</v>
      </c>
      <c r="Y48" s="101">
        <f t="shared" si="11"/>
        <v>160</v>
      </c>
      <c r="Z48" s="102">
        <f t="shared" si="12"/>
        <v>160</v>
      </c>
      <c r="AA48" s="104">
        <f t="shared" si="13"/>
        <v>0</v>
      </c>
      <c r="AB48" s="105">
        <f t="shared" si="14"/>
        <v>160</v>
      </c>
      <c r="AC48" s="101">
        <f t="shared" si="15"/>
        <v>160</v>
      </c>
      <c r="AD48" s="102">
        <f t="shared" si="16"/>
        <v>0</v>
      </c>
      <c r="AE48" s="103">
        <f t="shared" si="17"/>
        <v>160</v>
      </c>
      <c r="AF48" s="104">
        <f t="shared" si="18"/>
        <v>0</v>
      </c>
      <c r="AG48" s="3"/>
      <c r="AH48" s="3"/>
      <c r="AI48" s="3"/>
      <c r="AJ48" s="3"/>
      <c r="AK48" s="3"/>
      <c r="AL48" s="3"/>
      <c r="AM48" s="3"/>
      <c r="AN48" s="3"/>
      <c r="AO48" s="21"/>
      <c r="AP48" s="21"/>
      <c r="AQ48" s="21"/>
    </row>
    <row r="49" spans="1:43" ht="15" customHeight="1" x14ac:dyDescent="0.2">
      <c r="A49" s="106" t="s">
        <v>406</v>
      </c>
      <c r="B49" s="107" t="s">
        <v>416</v>
      </c>
      <c r="C49" s="69"/>
      <c r="D49" s="69"/>
      <c r="E49" s="69"/>
      <c r="F49" s="69">
        <v>1</v>
      </c>
      <c r="G49" s="69">
        <v>1</v>
      </c>
      <c r="H49" s="69"/>
      <c r="I49" s="69">
        <v>1</v>
      </c>
      <c r="J49" s="69">
        <v>1</v>
      </c>
      <c r="K49" s="69"/>
      <c r="L49" s="69">
        <v>1</v>
      </c>
      <c r="M49" s="69"/>
      <c r="N49" s="108">
        <v>160</v>
      </c>
      <c r="O49" s="71">
        <f t="shared" si="6"/>
        <v>160</v>
      </c>
      <c r="P49" s="60"/>
      <c r="Q49" s="72"/>
      <c r="R49" s="73" t="str">
        <f t="shared" si="7"/>
        <v/>
      </c>
      <c r="S49" s="3"/>
      <c r="T49" s="3"/>
      <c r="U49" s="3"/>
      <c r="V49" s="101">
        <f t="shared" si="8"/>
        <v>0</v>
      </c>
      <c r="W49" s="102">
        <f t="shared" si="9"/>
        <v>0</v>
      </c>
      <c r="X49" s="103">
        <f t="shared" si="10"/>
        <v>0</v>
      </c>
      <c r="Y49" s="101">
        <f t="shared" si="11"/>
        <v>160</v>
      </c>
      <c r="Z49" s="102">
        <f t="shared" si="12"/>
        <v>160</v>
      </c>
      <c r="AA49" s="104">
        <f t="shared" si="13"/>
        <v>0</v>
      </c>
      <c r="AB49" s="105">
        <f t="shared" si="14"/>
        <v>160</v>
      </c>
      <c r="AC49" s="101">
        <f t="shared" si="15"/>
        <v>160</v>
      </c>
      <c r="AD49" s="102">
        <f t="shared" si="16"/>
        <v>0</v>
      </c>
      <c r="AE49" s="103">
        <f t="shared" si="17"/>
        <v>160</v>
      </c>
      <c r="AF49" s="104">
        <f t="shared" si="18"/>
        <v>0</v>
      </c>
      <c r="AG49" s="3"/>
      <c r="AH49" s="3"/>
      <c r="AI49" s="3"/>
      <c r="AJ49" s="3"/>
      <c r="AK49" s="3"/>
      <c r="AL49" s="3"/>
      <c r="AM49" s="3"/>
      <c r="AN49" s="3"/>
      <c r="AO49" s="21"/>
      <c r="AP49" s="21"/>
      <c r="AQ49" s="21"/>
    </row>
    <row r="50" spans="1:43" ht="15" customHeight="1" x14ac:dyDescent="0.2">
      <c r="A50" s="106" t="s">
        <v>407</v>
      </c>
      <c r="B50" s="107" t="s">
        <v>417</v>
      </c>
      <c r="C50" s="69"/>
      <c r="D50" s="69"/>
      <c r="E50" s="69"/>
      <c r="F50" s="69">
        <v>1</v>
      </c>
      <c r="G50" s="69">
        <v>1</v>
      </c>
      <c r="H50" s="69"/>
      <c r="I50" s="69">
        <v>1</v>
      </c>
      <c r="J50" s="69">
        <v>1</v>
      </c>
      <c r="K50" s="69"/>
      <c r="L50" s="69">
        <v>1</v>
      </c>
      <c r="M50" s="69"/>
      <c r="N50" s="108">
        <v>155</v>
      </c>
      <c r="O50" s="71">
        <f t="shared" si="6"/>
        <v>155</v>
      </c>
      <c r="P50" s="60"/>
      <c r="Q50" s="72"/>
      <c r="R50" s="73" t="str">
        <f t="shared" si="7"/>
        <v/>
      </c>
      <c r="S50" s="3"/>
      <c r="T50" s="3"/>
      <c r="U50" s="3"/>
      <c r="V50" s="101">
        <f t="shared" si="8"/>
        <v>0</v>
      </c>
      <c r="W50" s="102">
        <f t="shared" si="9"/>
        <v>0</v>
      </c>
      <c r="X50" s="103">
        <f t="shared" si="10"/>
        <v>0</v>
      </c>
      <c r="Y50" s="101">
        <f t="shared" si="11"/>
        <v>155</v>
      </c>
      <c r="Z50" s="102">
        <f t="shared" si="12"/>
        <v>155</v>
      </c>
      <c r="AA50" s="104">
        <f t="shared" si="13"/>
        <v>0</v>
      </c>
      <c r="AB50" s="105">
        <f t="shared" si="14"/>
        <v>155</v>
      </c>
      <c r="AC50" s="101">
        <f t="shared" si="15"/>
        <v>155</v>
      </c>
      <c r="AD50" s="102">
        <f t="shared" si="16"/>
        <v>0</v>
      </c>
      <c r="AE50" s="103">
        <f t="shared" si="17"/>
        <v>155</v>
      </c>
      <c r="AF50" s="104">
        <f t="shared" si="18"/>
        <v>0</v>
      </c>
      <c r="AG50" s="3"/>
      <c r="AH50" s="3"/>
      <c r="AI50" s="3"/>
      <c r="AJ50" s="3"/>
      <c r="AK50" s="3"/>
      <c r="AL50" s="3"/>
      <c r="AM50" s="3"/>
      <c r="AN50" s="3"/>
      <c r="AO50" s="21"/>
      <c r="AP50" s="21"/>
      <c r="AQ50" s="21"/>
    </row>
    <row r="51" spans="1:43" ht="15" customHeight="1" x14ac:dyDescent="0.2">
      <c r="A51" s="106" t="s">
        <v>408</v>
      </c>
      <c r="B51" s="107" t="s">
        <v>418</v>
      </c>
      <c r="C51" s="69"/>
      <c r="D51" s="69"/>
      <c r="E51" s="69"/>
      <c r="F51" s="69">
        <v>1</v>
      </c>
      <c r="G51" s="69">
        <v>1</v>
      </c>
      <c r="H51" s="69"/>
      <c r="I51" s="69">
        <v>1</v>
      </c>
      <c r="J51" s="69">
        <v>1</v>
      </c>
      <c r="K51" s="69"/>
      <c r="L51" s="69">
        <v>1</v>
      </c>
      <c r="M51" s="69"/>
      <c r="N51" s="108">
        <v>155</v>
      </c>
      <c r="O51" s="71">
        <f t="shared" si="6"/>
        <v>155</v>
      </c>
      <c r="P51" s="60"/>
      <c r="Q51" s="72"/>
      <c r="R51" s="73" t="str">
        <f t="shared" si="7"/>
        <v/>
      </c>
      <c r="S51" s="3"/>
      <c r="T51" s="3"/>
      <c r="U51" s="3"/>
      <c r="V51" s="101">
        <f t="shared" si="8"/>
        <v>0</v>
      </c>
      <c r="W51" s="102">
        <f t="shared" si="9"/>
        <v>0</v>
      </c>
      <c r="X51" s="103">
        <f t="shared" si="10"/>
        <v>0</v>
      </c>
      <c r="Y51" s="101">
        <f t="shared" si="11"/>
        <v>155</v>
      </c>
      <c r="Z51" s="102">
        <f t="shared" si="12"/>
        <v>155</v>
      </c>
      <c r="AA51" s="104">
        <f t="shared" si="13"/>
        <v>0</v>
      </c>
      <c r="AB51" s="105">
        <f t="shared" si="14"/>
        <v>155</v>
      </c>
      <c r="AC51" s="101">
        <f t="shared" si="15"/>
        <v>155</v>
      </c>
      <c r="AD51" s="102">
        <f t="shared" si="16"/>
        <v>0</v>
      </c>
      <c r="AE51" s="103">
        <f t="shared" si="17"/>
        <v>155</v>
      </c>
      <c r="AF51" s="104">
        <f t="shared" si="18"/>
        <v>0</v>
      </c>
      <c r="AG51" s="3"/>
      <c r="AH51" s="3"/>
      <c r="AI51" s="3"/>
      <c r="AJ51" s="3"/>
      <c r="AK51" s="3"/>
      <c r="AL51" s="3"/>
      <c r="AM51" s="3"/>
      <c r="AN51" s="3"/>
      <c r="AO51" s="21"/>
      <c r="AP51" s="21"/>
      <c r="AQ51" s="21"/>
    </row>
    <row r="52" spans="1:43" ht="15" customHeight="1" x14ac:dyDescent="0.2">
      <c r="A52" s="106" t="s">
        <v>409</v>
      </c>
      <c r="B52" s="107" t="s">
        <v>419</v>
      </c>
      <c r="C52" s="69"/>
      <c r="D52" s="69"/>
      <c r="E52" s="69"/>
      <c r="F52" s="69">
        <v>1</v>
      </c>
      <c r="G52" s="69">
        <v>1</v>
      </c>
      <c r="H52" s="69"/>
      <c r="I52" s="69">
        <v>1</v>
      </c>
      <c r="J52" s="69"/>
      <c r="K52" s="69">
        <v>1</v>
      </c>
      <c r="L52" s="69">
        <v>1</v>
      </c>
      <c r="M52" s="69"/>
      <c r="N52" s="108">
        <v>168</v>
      </c>
      <c r="O52" s="71">
        <f t="shared" si="6"/>
        <v>168</v>
      </c>
      <c r="P52" s="60"/>
      <c r="Q52" s="72"/>
      <c r="R52" s="73" t="str">
        <f t="shared" si="7"/>
        <v/>
      </c>
      <c r="S52" s="3"/>
      <c r="T52" s="3"/>
      <c r="U52" s="3"/>
      <c r="V52" s="101">
        <f t="shared" si="8"/>
        <v>0</v>
      </c>
      <c r="W52" s="102">
        <f t="shared" si="9"/>
        <v>0</v>
      </c>
      <c r="X52" s="103">
        <f t="shared" si="10"/>
        <v>0</v>
      </c>
      <c r="Y52" s="101">
        <f t="shared" si="11"/>
        <v>168</v>
      </c>
      <c r="Z52" s="102">
        <f t="shared" si="12"/>
        <v>168</v>
      </c>
      <c r="AA52" s="104">
        <f t="shared" si="13"/>
        <v>0</v>
      </c>
      <c r="AB52" s="105">
        <f t="shared" si="14"/>
        <v>168</v>
      </c>
      <c r="AC52" s="101">
        <f t="shared" si="15"/>
        <v>0</v>
      </c>
      <c r="AD52" s="102">
        <f t="shared" si="16"/>
        <v>168</v>
      </c>
      <c r="AE52" s="103">
        <f t="shared" si="17"/>
        <v>168</v>
      </c>
      <c r="AF52" s="104">
        <f t="shared" si="18"/>
        <v>0</v>
      </c>
      <c r="AG52" s="3"/>
      <c r="AH52" s="3"/>
      <c r="AI52" s="3"/>
      <c r="AJ52" s="3"/>
      <c r="AK52" s="3"/>
      <c r="AL52" s="3"/>
      <c r="AM52" s="3"/>
      <c r="AN52" s="3"/>
      <c r="AO52" s="21"/>
      <c r="AP52" s="21"/>
      <c r="AQ52" s="21"/>
    </row>
    <row r="53" spans="1:43" ht="15" customHeight="1" x14ac:dyDescent="0.2">
      <c r="A53" s="106" t="s">
        <v>410</v>
      </c>
      <c r="B53" s="107" t="s">
        <v>420</v>
      </c>
      <c r="C53" s="69"/>
      <c r="D53" s="69"/>
      <c r="E53" s="69"/>
      <c r="F53" s="69">
        <v>1</v>
      </c>
      <c r="G53" s="69">
        <v>1</v>
      </c>
      <c r="H53" s="69"/>
      <c r="I53" s="69">
        <v>1</v>
      </c>
      <c r="J53" s="69"/>
      <c r="K53" s="69">
        <v>1</v>
      </c>
      <c r="L53" s="69">
        <v>1</v>
      </c>
      <c r="M53" s="69"/>
      <c r="N53" s="108">
        <v>168</v>
      </c>
      <c r="O53" s="71">
        <f t="shared" si="6"/>
        <v>168</v>
      </c>
      <c r="P53" s="60"/>
      <c r="Q53" s="72"/>
      <c r="R53" s="73" t="str">
        <f t="shared" si="7"/>
        <v/>
      </c>
      <c r="S53" s="3"/>
      <c r="T53" s="3"/>
      <c r="U53" s="3"/>
      <c r="V53" s="101">
        <f t="shared" si="8"/>
        <v>0</v>
      </c>
      <c r="W53" s="102">
        <f t="shared" si="9"/>
        <v>0</v>
      </c>
      <c r="X53" s="103">
        <f t="shared" si="10"/>
        <v>0</v>
      </c>
      <c r="Y53" s="101">
        <f t="shared" si="11"/>
        <v>168</v>
      </c>
      <c r="Z53" s="102">
        <f t="shared" si="12"/>
        <v>168</v>
      </c>
      <c r="AA53" s="104">
        <f t="shared" si="13"/>
        <v>0</v>
      </c>
      <c r="AB53" s="105">
        <f t="shared" si="14"/>
        <v>168</v>
      </c>
      <c r="AC53" s="101">
        <f t="shared" si="15"/>
        <v>0</v>
      </c>
      <c r="AD53" s="102">
        <f t="shared" si="16"/>
        <v>168</v>
      </c>
      <c r="AE53" s="103">
        <f t="shared" si="17"/>
        <v>168</v>
      </c>
      <c r="AF53" s="104">
        <f t="shared" si="18"/>
        <v>0</v>
      </c>
      <c r="AG53" s="3"/>
      <c r="AH53" s="3"/>
      <c r="AI53" s="3"/>
      <c r="AJ53" s="3"/>
      <c r="AK53" s="3"/>
      <c r="AL53" s="3"/>
      <c r="AM53" s="3"/>
      <c r="AN53" s="3"/>
      <c r="AO53" s="21"/>
      <c r="AP53" s="21"/>
      <c r="AQ53" s="21"/>
    </row>
    <row r="54" spans="1:43" ht="15" customHeight="1" x14ac:dyDescent="0.2">
      <c r="A54" s="106" t="s">
        <v>411</v>
      </c>
      <c r="B54" s="107" t="s">
        <v>421</v>
      </c>
      <c r="C54" s="69"/>
      <c r="D54" s="69"/>
      <c r="E54" s="69"/>
      <c r="F54" s="69"/>
      <c r="G54" s="69"/>
      <c r="H54" s="69"/>
      <c r="I54" s="69"/>
      <c r="J54" s="69"/>
      <c r="K54" s="69">
        <v>1</v>
      </c>
      <c r="L54" s="69">
        <v>1</v>
      </c>
      <c r="M54" s="69"/>
      <c r="N54" s="108">
        <v>220</v>
      </c>
      <c r="O54" s="71">
        <f t="shared" ref="O54:O55" si="19">N54</f>
        <v>220</v>
      </c>
      <c r="P54" s="60"/>
      <c r="Q54" s="72"/>
      <c r="R54" s="73" t="str">
        <f t="shared" ref="R54:R55" si="20">IF(Q54*N54=0,"",Q54*N54)</f>
        <v/>
      </c>
      <c r="S54" s="3"/>
      <c r="T54" s="3"/>
      <c r="U54" s="3"/>
      <c r="V54" s="101">
        <f t="shared" ref="V54:V55" si="21">C54*N54</f>
        <v>0</v>
      </c>
      <c r="W54" s="102">
        <f t="shared" si="9"/>
        <v>0</v>
      </c>
      <c r="X54" s="103">
        <f t="shared" si="10"/>
        <v>0</v>
      </c>
      <c r="Y54" s="101">
        <f t="shared" ref="Y54:Y55" si="22">F54*N54</f>
        <v>0</v>
      </c>
      <c r="Z54" s="102">
        <f t="shared" ref="Z54:Z55" si="23">G54*N54</f>
        <v>0</v>
      </c>
      <c r="AA54" s="104">
        <f t="shared" ref="AA54:AA55" si="24">H54*N54</f>
        <v>0</v>
      </c>
      <c r="AB54" s="105">
        <f t="shared" ref="AB54:AB55" si="25">I54*N54</f>
        <v>0</v>
      </c>
      <c r="AC54" s="101">
        <f t="shared" si="15"/>
        <v>0</v>
      </c>
      <c r="AD54" s="102">
        <f t="shared" si="16"/>
        <v>220</v>
      </c>
      <c r="AE54" s="103">
        <f t="shared" si="17"/>
        <v>220</v>
      </c>
      <c r="AF54" s="104">
        <f t="shared" si="18"/>
        <v>0</v>
      </c>
      <c r="AG54" s="3"/>
      <c r="AH54" s="3"/>
      <c r="AI54" s="3"/>
      <c r="AJ54" s="3"/>
      <c r="AK54" s="3"/>
      <c r="AL54" s="3"/>
      <c r="AM54" s="3"/>
      <c r="AN54" s="3"/>
      <c r="AO54" s="21"/>
      <c r="AP54" s="21"/>
      <c r="AQ54" s="21"/>
    </row>
    <row r="55" spans="1:43" ht="15" customHeight="1" x14ac:dyDescent="0.2">
      <c r="A55" s="106" t="s">
        <v>412</v>
      </c>
      <c r="B55" s="107" t="s">
        <v>422</v>
      </c>
      <c r="C55" s="69"/>
      <c r="D55" s="69"/>
      <c r="E55" s="69"/>
      <c r="F55" s="69"/>
      <c r="G55" s="69"/>
      <c r="H55" s="69"/>
      <c r="I55" s="69"/>
      <c r="J55" s="69"/>
      <c r="K55" s="69">
        <v>1</v>
      </c>
      <c r="L55" s="69">
        <v>1</v>
      </c>
      <c r="M55" s="69"/>
      <c r="N55" s="108">
        <v>220</v>
      </c>
      <c r="O55" s="71">
        <f t="shared" si="19"/>
        <v>220</v>
      </c>
      <c r="P55" s="60"/>
      <c r="Q55" s="72"/>
      <c r="R55" s="73" t="str">
        <f t="shared" si="20"/>
        <v/>
      </c>
      <c r="S55" s="3"/>
      <c r="T55" s="3"/>
      <c r="U55" s="3"/>
      <c r="V55" s="101">
        <f t="shared" si="21"/>
        <v>0</v>
      </c>
      <c r="W55" s="102">
        <f t="shared" si="9"/>
        <v>0</v>
      </c>
      <c r="X55" s="103">
        <f t="shared" si="10"/>
        <v>0</v>
      </c>
      <c r="Y55" s="101">
        <f t="shared" si="22"/>
        <v>0</v>
      </c>
      <c r="Z55" s="102">
        <f t="shared" si="23"/>
        <v>0</v>
      </c>
      <c r="AA55" s="104">
        <f t="shared" si="24"/>
        <v>0</v>
      </c>
      <c r="AB55" s="105">
        <f t="shared" si="25"/>
        <v>0</v>
      </c>
      <c r="AC55" s="101">
        <f t="shared" si="15"/>
        <v>0</v>
      </c>
      <c r="AD55" s="102">
        <f t="shared" si="16"/>
        <v>220</v>
      </c>
      <c r="AE55" s="103">
        <f t="shared" si="17"/>
        <v>220</v>
      </c>
      <c r="AF55" s="104">
        <f t="shared" si="18"/>
        <v>0</v>
      </c>
      <c r="AG55" s="3"/>
      <c r="AH55" s="3"/>
      <c r="AI55" s="3"/>
      <c r="AJ55" s="3"/>
      <c r="AK55" s="3"/>
      <c r="AL55" s="3"/>
      <c r="AM55" s="3"/>
      <c r="AN55" s="3"/>
      <c r="AO55" s="21"/>
      <c r="AP55" s="21"/>
      <c r="AQ55" s="21"/>
    </row>
    <row r="56" spans="1:43" ht="15" customHeight="1" x14ac:dyDescent="0.2">
      <c r="A56" s="106" t="s">
        <v>413</v>
      </c>
      <c r="B56" s="170" t="s">
        <v>423</v>
      </c>
      <c r="C56" s="69"/>
      <c r="D56" s="69"/>
      <c r="E56" s="69"/>
      <c r="F56" s="69"/>
      <c r="G56" s="69"/>
      <c r="H56" s="69"/>
      <c r="I56" s="69"/>
      <c r="J56" s="69"/>
      <c r="K56" s="69">
        <v>1</v>
      </c>
      <c r="L56" s="69">
        <v>1</v>
      </c>
      <c r="M56" s="69"/>
      <c r="N56" s="108">
        <v>240</v>
      </c>
      <c r="O56" s="71">
        <f t="shared" si="6"/>
        <v>240</v>
      </c>
      <c r="P56" s="60"/>
      <c r="Q56" s="72"/>
      <c r="R56" s="73" t="str">
        <f t="shared" si="7"/>
        <v/>
      </c>
      <c r="S56" s="3"/>
      <c r="T56" s="3"/>
      <c r="U56" s="3"/>
      <c r="V56" s="101">
        <f t="shared" si="8"/>
        <v>0</v>
      </c>
      <c r="W56" s="102">
        <f t="shared" si="9"/>
        <v>0</v>
      </c>
      <c r="X56" s="103">
        <f t="shared" si="10"/>
        <v>0</v>
      </c>
      <c r="Y56" s="101">
        <f t="shared" si="11"/>
        <v>0</v>
      </c>
      <c r="Z56" s="102">
        <f t="shared" si="12"/>
        <v>0</v>
      </c>
      <c r="AA56" s="104">
        <f t="shared" si="13"/>
        <v>0</v>
      </c>
      <c r="AB56" s="105">
        <f t="shared" si="14"/>
        <v>0</v>
      </c>
      <c r="AC56" s="101">
        <f t="shared" si="15"/>
        <v>0</v>
      </c>
      <c r="AD56" s="102">
        <f t="shared" si="16"/>
        <v>240</v>
      </c>
      <c r="AE56" s="103">
        <f t="shared" si="17"/>
        <v>240</v>
      </c>
      <c r="AF56" s="104">
        <f t="shared" si="18"/>
        <v>0</v>
      </c>
      <c r="AG56" s="3"/>
      <c r="AH56" s="3"/>
      <c r="AI56" s="3"/>
      <c r="AJ56" s="3"/>
      <c r="AK56" s="3"/>
      <c r="AL56" s="3"/>
      <c r="AM56" s="3"/>
      <c r="AN56" s="3"/>
      <c r="AO56" s="21"/>
      <c r="AP56" s="21"/>
      <c r="AQ56" s="21"/>
    </row>
    <row r="57" spans="1:43" ht="15" customHeight="1" x14ac:dyDescent="0.2">
      <c r="A57" s="106" t="s">
        <v>414</v>
      </c>
      <c r="B57" s="170" t="s">
        <v>424</v>
      </c>
      <c r="C57" s="69"/>
      <c r="D57" s="69"/>
      <c r="E57" s="69"/>
      <c r="F57" s="69"/>
      <c r="G57" s="69"/>
      <c r="H57" s="69"/>
      <c r="I57" s="69"/>
      <c r="J57" s="69"/>
      <c r="K57" s="69">
        <v>1</v>
      </c>
      <c r="L57" s="69">
        <v>1</v>
      </c>
      <c r="M57" s="69"/>
      <c r="N57" s="108">
        <v>240</v>
      </c>
      <c r="O57" s="71">
        <f t="shared" si="6"/>
        <v>240</v>
      </c>
      <c r="P57" s="60"/>
      <c r="Q57" s="72"/>
      <c r="R57" s="73" t="str">
        <f t="shared" si="7"/>
        <v/>
      </c>
      <c r="S57" s="3"/>
      <c r="T57" s="3"/>
      <c r="U57" s="3"/>
      <c r="V57" s="101">
        <f t="shared" si="8"/>
        <v>0</v>
      </c>
      <c r="W57" s="102">
        <f t="shared" si="9"/>
        <v>0</v>
      </c>
      <c r="X57" s="103">
        <f t="shared" si="10"/>
        <v>0</v>
      </c>
      <c r="Y57" s="101">
        <f t="shared" si="11"/>
        <v>0</v>
      </c>
      <c r="Z57" s="102">
        <f t="shared" si="12"/>
        <v>0</v>
      </c>
      <c r="AA57" s="104">
        <f t="shared" si="13"/>
        <v>0</v>
      </c>
      <c r="AB57" s="105">
        <f t="shared" si="14"/>
        <v>0</v>
      </c>
      <c r="AC57" s="101">
        <f t="shared" si="15"/>
        <v>0</v>
      </c>
      <c r="AD57" s="102">
        <f t="shared" si="16"/>
        <v>240</v>
      </c>
      <c r="AE57" s="103">
        <f t="shared" si="17"/>
        <v>240</v>
      </c>
      <c r="AF57" s="104">
        <f t="shared" si="18"/>
        <v>0</v>
      </c>
      <c r="AG57" s="3"/>
      <c r="AH57" s="3"/>
      <c r="AI57" s="3"/>
      <c r="AJ57" s="3"/>
      <c r="AK57" s="3"/>
      <c r="AL57" s="3"/>
      <c r="AM57" s="3"/>
      <c r="AN57" s="3"/>
      <c r="AO57" s="21"/>
      <c r="AP57" s="21"/>
      <c r="AQ57" s="21"/>
    </row>
    <row r="58" spans="1:43" ht="15" customHeight="1" x14ac:dyDescent="0.2">
      <c r="A58" s="106" t="s">
        <v>98</v>
      </c>
      <c r="B58" s="107" t="s">
        <v>99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108">
        <v>60</v>
      </c>
      <c r="O58" s="71">
        <f t="shared" si="6"/>
        <v>60</v>
      </c>
      <c r="P58" s="60"/>
      <c r="Q58" s="72"/>
      <c r="R58" s="73" t="str">
        <f t="shared" si="7"/>
        <v/>
      </c>
      <c r="S58" s="3"/>
      <c r="T58" s="3"/>
      <c r="U58" s="3"/>
      <c r="V58" s="101">
        <f t="shared" si="8"/>
        <v>0</v>
      </c>
      <c r="W58" s="102">
        <f t="shared" si="9"/>
        <v>0</v>
      </c>
      <c r="X58" s="103">
        <f t="shared" si="10"/>
        <v>0</v>
      </c>
      <c r="Y58" s="101">
        <f t="shared" si="11"/>
        <v>0</v>
      </c>
      <c r="Z58" s="102">
        <f t="shared" si="12"/>
        <v>0</v>
      </c>
      <c r="AA58" s="104">
        <f t="shared" si="13"/>
        <v>0</v>
      </c>
      <c r="AB58" s="105">
        <f t="shared" si="14"/>
        <v>0</v>
      </c>
      <c r="AC58" s="101">
        <f t="shared" si="15"/>
        <v>0</v>
      </c>
      <c r="AD58" s="102">
        <f t="shared" si="16"/>
        <v>0</v>
      </c>
      <c r="AE58" s="103">
        <f t="shared" si="17"/>
        <v>0</v>
      </c>
      <c r="AF58" s="104">
        <f t="shared" si="18"/>
        <v>0</v>
      </c>
      <c r="AG58" s="3"/>
      <c r="AH58" s="3"/>
      <c r="AI58" s="3"/>
      <c r="AJ58" s="3"/>
      <c r="AK58" s="3"/>
      <c r="AL58" s="3"/>
      <c r="AM58" s="3"/>
      <c r="AN58" s="3"/>
      <c r="AO58" s="21"/>
      <c r="AP58" s="21"/>
      <c r="AQ58" s="21"/>
    </row>
    <row r="59" spans="1:43" ht="15" customHeight="1" x14ac:dyDescent="0.2">
      <c r="A59" s="106" t="s">
        <v>100</v>
      </c>
      <c r="B59" s="107" t="s">
        <v>101</v>
      </c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108">
        <v>60</v>
      </c>
      <c r="O59" s="71">
        <f t="shared" si="6"/>
        <v>60</v>
      </c>
      <c r="P59" s="60"/>
      <c r="Q59" s="72"/>
      <c r="R59" s="73" t="str">
        <f t="shared" si="7"/>
        <v/>
      </c>
      <c r="S59" s="3"/>
      <c r="T59" s="3"/>
      <c r="U59" s="3"/>
      <c r="V59" s="101">
        <f t="shared" si="8"/>
        <v>0</v>
      </c>
      <c r="W59" s="102">
        <f t="shared" si="9"/>
        <v>0</v>
      </c>
      <c r="X59" s="103">
        <f t="shared" si="10"/>
        <v>0</v>
      </c>
      <c r="Y59" s="101">
        <f t="shared" si="11"/>
        <v>0</v>
      </c>
      <c r="Z59" s="102">
        <f t="shared" si="12"/>
        <v>0</v>
      </c>
      <c r="AA59" s="104">
        <f t="shared" si="13"/>
        <v>0</v>
      </c>
      <c r="AB59" s="105">
        <f t="shared" si="14"/>
        <v>0</v>
      </c>
      <c r="AC59" s="101">
        <f t="shared" si="15"/>
        <v>0</v>
      </c>
      <c r="AD59" s="102">
        <f t="shared" si="16"/>
        <v>0</v>
      </c>
      <c r="AE59" s="103">
        <f t="shared" si="17"/>
        <v>0</v>
      </c>
      <c r="AF59" s="104">
        <f t="shared" si="18"/>
        <v>0</v>
      </c>
      <c r="AG59" s="3"/>
      <c r="AH59" s="3"/>
      <c r="AI59" s="3"/>
      <c r="AJ59" s="3"/>
      <c r="AK59" s="3"/>
      <c r="AL59" s="3"/>
      <c r="AM59" s="3"/>
      <c r="AN59" s="3"/>
      <c r="AO59" s="21"/>
      <c r="AP59" s="21"/>
      <c r="AQ59" s="21"/>
    </row>
    <row r="60" spans="1:43" ht="15" customHeight="1" x14ac:dyDescent="0.2">
      <c r="A60" s="106" t="s">
        <v>102</v>
      </c>
      <c r="B60" s="107" t="s">
        <v>103</v>
      </c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108">
        <v>60</v>
      </c>
      <c r="O60" s="71">
        <f t="shared" si="6"/>
        <v>60</v>
      </c>
      <c r="P60" s="60"/>
      <c r="Q60" s="72"/>
      <c r="R60" s="73" t="str">
        <f t="shared" si="7"/>
        <v/>
      </c>
      <c r="S60" s="3"/>
      <c r="T60" s="3"/>
      <c r="U60" s="3"/>
      <c r="V60" s="101">
        <f t="shared" si="8"/>
        <v>0</v>
      </c>
      <c r="W60" s="102">
        <f t="shared" si="9"/>
        <v>0</v>
      </c>
      <c r="X60" s="103">
        <f t="shared" si="10"/>
        <v>0</v>
      </c>
      <c r="Y60" s="101">
        <f t="shared" si="11"/>
        <v>0</v>
      </c>
      <c r="Z60" s="102">
        <f t="shared" si="12"/>
        <v>0</v>
      </c>
      <c r="AA60" s="104">
        <f t="shared" si="13"/>
        <v>0</v>
      </c>
      <c r="AB60" s="105">
        <f t="shared" si="14"/>
        <v>0</v>
      </c>
      <c r="AC60" s="101">
        <f t="shared" si="15"/>
        <v>0</v>
      </c>
      <c r="AD60" s="102">
        <f t="shared" si="16"/>
        <v>0</v>
      </c>
      <c r="AE60" s="103">
        <f t="shared" si="17"/>
        <v>0</v>
      </c>
      <c r="AF60" s="104">
        <f t="shared" si="18"/>
        <v>0</v>
      </c>
      <c r="AG60" s="3"/>
      <c r="AH60" s="3"/>
      <c r="AI60" s="3"/>
      <c r="AJ60" s="3"/>
      <c r="AK60" s="3"/>
      <c r="AL60" s="3"/>
      <c r="AM60" s="3"/>
      <c r="AN60" s="3"/>
      <c r="AO60" s="21"/>
      <c r="AP60" s="21"/>
      <c r="AQ60" s="21"/>
    </row>
    <row r="61" spans="1:43" ht="15" customHeight="1" x14ac:dyDescent="0.2">
      <c r="A61" s="106" t="s">
        <v>104</v>
      </c>
      <c r="B61" s="107" t="s">
        <v>105</v>
      </c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108">
        <v>70</v>
      </c>
      <c r="O61" s="71">
        <f t="shared" si="6"/>
        <v>70</v>
      </c>
      <c r="P61" s="60"/>
      <c r="Q61" s="72"/>
      <c r="R61" s="73" t="str">
        <f t="shared" si="7"/>
        <v/>
      </c>
      <c r="S61" s="3"/>
      <c r="T61" s="3"/>
      <c r="U61" s="3"/>
      <c r="V61" s="101">
        <f t="shared" si="8"/>
        <v>0</v>
      </c>
      <c r="W61" s="102">
        <f t="shared" si="9"/>
        <v>0</v>
      </c>
      <c r="X61" s="103">
        <f t="shared" si="10"/>
        <v>0</v>
      </c>
      <c r="Y61" s="101">
        <f t="shared" si="11"/>
        <v>0</v>
      </c>
      <c r="Z61" s="102">
        <f t="shared" si="12"/>
        <v>0</v>
      </c>
      <c r="AA61" s="104">
        <f t="shared" si="13"/>
        <v>0</v>
      </c>
      <c r="AB61" s="105">
        <f t="shared" si="14"/>
        <v>0</v>
      </c>
      <c r="AC61" s="101">
        <f t="shared" si="15"/>
        <v>0</v>
      </c>
      <c r="AD61" s="102">
        <f t="shared" si="16"/>
        <v>0</v>
      </c>
      <c r="AE61" s="103">
        <f t="shared" si="17"/>
        <v>0</v>
      </c>
      <c r="AF61" s="104">
        <f t="shared" si="18"/>
        <v>0</v>
      </c>
      <c r="AG61" s="3"/>
      <c r="AH61" s="3"/>
      <c r="AI61" s="3"/>
      <c r="AJ61" s="3"/>
      <c r="AK61" s="3"/>
      <c r="AL61" s="3"/>
      <c r="AM61" s="3"/>
      <c r="AN61" s="3"/>
      <c r="AO61" s="21"/>
      <c r="AP61" s="21"/>
      <c r="AQ61" s="21"/>
    </row>
    <row r="62" spans="1:43" ht="15" customHeight="1" x14ac:dyDescent="0.2">
      <c r="A62" s="106" t="s">
        <v>106</v>
      </c>
      <c r="B62" s="107" t="s">
        <v>107</v>
      </c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108">
        <v>70</v>
      </c>
      <c r="O62" s="71">
        <f t="shared" si="6"/>
        <v>70</v>
      </c>
      <c r="P62" s="60"/>
      <c r="Q62" s="72"/>
      <c r="R62" s="73" t="str">
        <f t="shared" si="7"/>
        <v/>
      </c>
      <c r="S62" s="3"/>
      <c r="T62" s="3"/>
      <c r="U62" s="3"/>
      <c r="V62" s="101">
        <f t="shared" si="8"/>
        <v>0</v>
      </c>
      <c r="W62" s="102">
        <f t="shared" si="9"/>
        <v>0</v>
      </c>
      <c r="X62" s="103">
        <f t="shared" si="10"/>
        <v>0</v>
      </c>
      <c r="Y62" s="101">
        <f t="shared" si="11"/>
        <v>0</v>
      </c>
      <c r="Z62" s="102">
        <f t="shared" si="12"/>
        <v>0</v>
      </c>
      <c r="AA62" s="104">
        <f t="shared" si="13"/>
        <v>0</v>
      </c>
      <c r="AB62" s="105">
        <f t="shared" si="14"/>
        <v>0</v>
      </c>
      <c r="AC62" s="101">
        <f t="shared" si="15"/>
        <v>0</v>
      </c>
      <c r="AD62" s="102">
        <f t="shared" si="16"/>
        <v>0</v>
      </c>
      <c r="AE62" s="103">
        <f t="shared" si="17"/>
        <v>0</v>
      </c>
      <c r="AF62" s="104">
        <f t="shared" si="18"/>
        <v>0</v>
      </c>
      <c r="AG62" s="3"/>
      <c r="AH62" s="3"/>
      <c r="AI62" s="3"/>
      <c r="AJ62" s="3"/>
      <c r="AK62" s="3"/>
      <c r="AL62" s="3"/>
      <c r="AM62" s="3"/>
      <c r="AN62" s="3"/>
      <c r="AO62" s="21"/>
      <c r="AP62" s="21"/>
      <c r="AQ62" s="21"/>
    </row>
    <row r="63" spans="1:43" ht="15" customHeight="1" x14ac:dyDescent="0.2">
      <c r="A63" s="106" t="s">
        <v>108</v>
      </c>
      <c r="B63" s="107" t="s">
        <v>109</v>
      </c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108">
        <v>70</v>
      </c>
      <c r="O63" s="71">
        <f t="shared" si="6"/>
        <v>70</v>
      </c>
      <c r="P63" s="60"/>
      <c r="Q63" s="72"/>
      <c r="R63" s="73" t="str">
        <f t="shared" si="7"/>
        <v/>
      </c>
      <c r="S63" s="3"/>
      <c r="T63" s="3"/>
      <c r="U63" s="3"/>
      <c r="V63" s="101">
        <f t="shared" si="8"/>
        <v>0</v>
      </c>
      <c r="W63" s="102">
        <f t="shared" si="9"/>
        <v>0</v>
      </c>
      <c r="X63" s="103">
        <f t="shared" si="10"/>
        <v>0</v>
      </c>
      <c r="Y63" s="101">
        <f t="shared" si="11"/>
        <v>0</v>
      </c>
      <c r="Z63" s="102">
        <f t="shared" si="12"/>
        <v>0</v>
      </c>
      <c r="AA63" s="104">
        <f t="shared" si="13"/>
        <v>0</v>
      </c>
      <c r="AB63" s="105">
        <f t="shared" si="14"/>
        <v>0</v>
      </c>
      <c r="AC63" s="101">
        <f t="shared" si="15"/>
        <v>0</v>
      </c>
      <c r="AD63" s="102">
        <f t="shared" si="16"/>
        <v>0</v>
      </c>
      <c r="AE63" s="103">
        <f t="shared" si="17"/>
        <v>0</v>
      </c>
      <c r="AF63" s="104">
        <f t="shared" si="18"/>
        <v>0</v>
      </c>
      <c r="AG63" s="3"/>
      <c r="AH63" s="3"/>
      <c r="AI63" s="3"/>
      <c r="AJ63" s="3"/>
      <c r="AK63" s="3"/>
      <c r="AL63" s="3"/>
      <c r="AM63" s="3"/>
      <c r="AN63" s="3"/>
      <c r="AO63" s="21"/>
      <c r="AP63" s="21"/>
      <c r="AQ63" s="21"/>
    </row>
    <row r="64" spans="1:43" ht="15" customHeight="1" x14ac:dyDescent="0.2">
      <c r="A64" s="106" t="s">
        <v>110</v>
      </c>
      <c r="B64" s="107" t="s">
        <v>111</v>
      </c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108">
        <v>70</v>
      </c>
      <c r="O64" s="71">
        <f t="shared" si="6"/>
        <v>70</v>
      </c>
      <c r="P64" s="60"/>
      <c r="Q64" s="72"/>
      <c r="R64" s="73" t="str">
        <f t="shared" si="7"/>
        <v/>
      </c>
      <c r="S64" s="3"/>
      <c r="T64" s="3"/>
      <c r="U64" s="3"/>
      <c r="V64" s="101">
        <f t="shared" si="8"/>
        <v>0</v>
      </c>
      <c r="W64" s="102">
        <f t="shared" si="9"/>
        <v>0</v>
      </c>
      <c r="X64" s="103">
        <f t="shared" si="10"/>
        <v>0</v>
      </c>
      <c r="Y64" s="101">
        <f t="shared" si="11"/>
        <v>0</v>
      </c>
      <c r="Z64" s="102">
        <f t="shared" si="12"/>
        <v>0</v>
      </c>
      <c r="AA64" s="104">
        <f t="shared" si="13"/>
        <v>0</v>
      </c>
      <c r="AB64" s="105">
        <f t="shared" si="14"/>
        <v>0</v>
      </c>
      <c r="AC64" s="101">
        <f t="shared" si="15"/>
        <v>0</v>
      </c>
      <c r="AD64" s="102">
        <f t="shared" si="16"/>
        <v>0</v>
      </c>
      <c r="AE64" s="103">
        <f t="shared" si="17"/>
        <v>0</v>
      </c>
      <c r="AF64" s="104">
        <f t="shared" si="18"/>
        <v>0</v>
      </c>
      <c r="AG64" s="3"/>
      <c r="AH64" s="3"/>
      <c r="AI64" s="3"/>
      <c r="AJ64" s="3"/>
      <c r="AK64" s="3"/>
      <c r="AL64" s="3"/>
      <c r="AM64" s="3"/>
      <c r="AN64" s="3"/>
      <c r="AO64" s="21"/>
      <c r="AP64" s="21"/>
      <c r="AQ64" s="21"/>
    </row>
    <row r="65" spans="1:43" ht="15" customHeight="1" x14ac:dyDescent="0.2">
      <c r="A65" s="106" t="s">
        <v>112</v>
      </c>
      <c r="B65" s="107" t="s">
        <v>113</v>
      </c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108">
        <v>80</v>
      </c>
      <c r="O65" s="71">
        <f t="shared" si="6"/>
        <v>80</v>
      </c>
      <c r="P65" s="60"/>
      <c r="Q65" s="72"/>
      <c r="R65" s="73" t="str">
        <f t="shared" si="7"/>
        <v/>
      </c>
      <c r="S65" s="3"/>
      <c r="T65" s="3"/>
      <c r="U65" s="3"/>
      <c r="V65" s="101">
        <f t="shared" si="8"/>
        <v>0</v>
      </c>
      <c r="W65" s="102">
        <f t="shared" si="9"/>
        <v>0</v>
      </c>
      <c r="X65" s="103">
        <f t="shared" si="10"/>
        <v>0</v>
      </c>
      <c r="Y65" s="101">
        <f t="shared" si="11"/>
        <v>0</v>
      </c>
      <c r="Z65" s="102">
        <f t="shared" si="12"/>
        <v>0</v>
      </c>
      <c r="AA65" s="104">
        <f t="shared" si="13"/>
        <v>0</v>
      </c>
      <c r="AB65" s="105">
        <f t="shared" si="14"/>
        <v>0</v>
      </c>
      <c r="AC65" s="101">
        <f t="shared" si="15"/>
        <v>0</v>
      </c>
      <c r="AD65" s="102">
        <f t="shared" si="16"/>
        <v>0</v>
      </c>
      <c r="AE65" s="103">
        <f t="shared" si="17"/>
        <v>0</v>
      </c>
      <c r="AF65" s="104">
        <f t="shared" si="18"/>
        <v>0</v>
      </c>
      <c r="AG65" s="3"/>
      <c r="AH65" s="3"/>
      <c r="AI65" s="3"/>
      <c r="AJ65" s="3"/>
      <c r="AK65" s="3"/>
      <c r="AL65" s="3"/>
      <c r="AM65" s="3"/>
      <c r="AN65" s="3"/>
      <c r="AO65" s="21"/>
      <c r="AP65" s="21"/>
      <c r="AQ65" s="21"/>
    </row>
    <row r="66" spans="1:43" ht="15" customHeight="1" thickBot="1" x14ac:dyDescent="0.25">
      <c r="A66" s="109" t="s">
        <v>114</v>
      </c>
      <c r="B66" s="159" t="s">
        <v>115</v>
      </c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112">
        <v>80</v>
      </c>
      <c r="O66" s="71">
        <f t="shared" si="6"/>
        <v>80</v>
      </c>
      <c r="P66" s="60"/>
      <c r="Q66" s="72"/>
      <c r="R66" s="73" t="str">
        <f t="shared" si="7"/>
        <v/>
      </c>
      <c r="S66" s="3"/>
      <c r="T66" s="3"/>
      <c r="U66" s="3"/>
      <c r="V66" s="101">
        <f t="shared" si="8"/>
        <v>0</v>
      </c>
      <c r="W66" s="102">
        <f t="shared" si="9"/>
        <v>0</v>
      </c>
      <c r="X66" s="103">
        <f t="shared" si="10"/>
        <v>0</v>
      </c>
      <c r="Y66" s="101">
        <f t="shared" si="11"/>
        <v>0</v>
      </c>
      <c r="Z66" s="102">
        <f t="shared" si="12"/>
        <v>0</v>
      </c>
      <c r="AA66" s="104">
        <f t="shared" si="13"/>
        <v>0</v>
      </c>
      <c r="AB66" s="105">
        <f t="shared" si="14"/>
        <v>0</v>
      </c>
      <c r="AC66" s="101">
        <f t="shared" si="15"/>
        <v>0</v>
      </c>
      <c r="AD66" s="102">
        <f t="shared" si="16"/>
        <v>0</v>
      </c>
      <c r="AE66" s="103">
        <f t="shared" si="17"/>
        <v>0</v>
      </c>
      <c r="AF66" s="104">
        <f t="shared" si="18"/>
        <v>0</v>
      </c>
      <c r="AG66" s="3"/>
      <c r="AH66" s="3"/>
      <c r="AI66" s="3"/>
      <c r="AJ66" s="3"/>
      <c r="AK66" s="3"/>
      <c r="AL66" s="3"/>
      <c r="AM66" s="3"/>
      <c r="AN66" s="3"/>
      <c r="AO66" s="21"/>
      <c r="AP66" s="21"/>
      <c r="AQ66" s="21"/>
    </row>
    <row r="67" spans="1:43" ht="15" customHeight="1" thickBot="1" x14ac:dyDescent="0.25">
      <c r="A67" s="83"/>
      <c r="B67" s="160" t="s">
        <v>116</v>
      </c>
      <c r="C67" s="161">
        <f t="shared" ref="C67:I67" si="26">SUM(C24:C66)</f>
        <v>6</v>
      </c>
      <c r="D67" s="162">
        <f t="shared" si="26"/>
        <v>12</v>
      </c>
      <c r="E67" s="162">
        <f t="shared" si="26"/>
        <v>0</v>
      </c>
      <c r="F67" s="162">
        <f t="shared" si="26"/>
        <v>6</v>
      </c>
      <c r="G67" s="162">
        <f t="shared" si="26"/>
        <v>6</v>
      </c>
      <c r="H67" s="162">
        <f t="shared" si="26"/>
        <v>0</v>
      </c>
      <c r="I67" s="162">
        <f t="shared" si="26"/>
        <v>18</v>
      </c>
      <c r="J67" s="162">
        <f t="shared" ref="J67:M67" si="27">SUM(J24:J66)</f>
        <v>4</v>
      </c>
      <c r="K67" s="162">
        <f t="shared" si="27"/>
        <v>6</v>
      </c>
      <c r="L67" s="162">
        <f t="shared" ref="L67" si="28">SUM(L24:L66)</f>
        <v>10</v>
      </c>
      <c r="M67" s="163">
        <f t="shared" si="27"/>
        <v>0</v>
      </c>
      <c r="N67" s="49"/>
      <c r="O67" s="84"/>
      <c r="P67" s="49"/>
      <c r="Q67" s="85" t="str">
        <f>IF(SUM(Q24:Q66)=0,"",SUM(Q24:Q66))</f>
        <v/>
      </c>
      <c r="R67" s="86" t="str">
        <f t="shared" ref="R67" si="29">IF(SUM(R24:R66)=0,"",SUM(R24:R66))</f>
        <v/>
      </c>
      <c r="S67" s="52"/>
      <c r="T67" s="52"/>
      <c r="U67" s="52"/>
      <c r="V67" s="101"/>
      <c r="W67" s="102"/>
      <c r="X67" s="103"/>
      <c r="Y67" s="101"/>
      <c r="Z67" s="102"/>
      <c r="AA67" s="104"/>
      <c r="AB67" s="105"/>
      <c r="AC67" s="101"/>
      <c r="AD67" s="102"/>
      <c r="AE67" s="103"/>
      <c r="AF67" s="104"/>
      <c r="AG67" s="52"/>
      <c r="AH67" s="52"/>
      <c r="AI67" s="52"/>
      <c r="AJ67" s="52"/>
      <c r="AK67" s="52"/>
      <c r="AL67" s="52"/>
      <c r="AM67" s="52"/>
      <c r="AN67" s="52"/>
      <c r="AO67" s="21"/>
      <c r="AP67" s="21"/>
      <c r="AQ67" s="21"/>
    </row>
    <row r="68" spans="1:43" ht="15" customHeight="1" thickBot="1" x14ac:dyDescent="0.25">
      <c r="A68" s="92" t="s">
        <v>361</v>
      </c>
      <c r="B68" s="93"/>
      <c r="C68" s="164"/>
      <c r="D68" s="164"/>
      <c r="E68" s="164"/>
      <c r="F68" s="164"/>
      <c r="G68" s="164"/>
      <c r="H68" s="164"/>
      <c r="I68" s="164"/>
      <c r="J68" s="164"/>
      <c r="K68" s="164"/>
      <c r="L68" s="164"/>
      <c r="M68" s="164"/>
      <c r="N68" s="49"/>
      <c r="O68" s="49"/>
      <c r="P68" s="49"/>
      <c r="Q68" s="113"/>
      <c r="R68" s="114"/>
      <c r="S68" s="52"/>
      <c r="T68" s="52"/>
      <c r="U68" s="52"/>
      <c r="V68" s="101"/>
      <c r="W68" s="102"/>
      <c r="X68" s="103"/>
      <c r="Y68" s="101"/>
      <c r="Z68" s="102"/>
      <c r="AA68" s="104"/>
      <c r="AB68" s="105"/>
      <c r="AC68" s="101"/>
      <c r="AD68" s="102"/>
      <c r="AE68" s="103"/>
      <c r="AF68" s="104"/>
      <c r="AG68" s="52"/>
      <c r="AH68" s="52"/>
      <c r="AI68" s="52"/>
      <c r="AJ68" s="52"/>
      <c r="AK68" s="52"/>
      <c r="AL68" s="52"/>
      <c r="AM68" s="52"/>
      <c r="AN68" s="52"/>
      <c r="AO68" s="21"/>
      <c r="AP68" s="21"/>
      <c r="AQ68" s="21"/>
    </row>
    <row r="69" spans="1:43" ht="15" customHeight="1" x14ac:dyDescent="0.2">
      <c r="A69" s="98" t="s">
        <v>362</v>
      </c>
      <c r="B69" s="165" t="s">
        <v>363</v>
      </c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100">
        <v>27</v>
      </c>
      <c r="O69" s="59">
        <f t="shared" ref="O69:O82" si="30">N69</f>
        <v>27</v>
      </c>
      <c r="P69" s="60"/>
      <c r="Q69" s="61"/>
      <c r="R69" s="62" t="str">
        <f t="shared" ref="R69:R82" si="31">IF(Q69*N69=0,"",Q69*N69)</f>
        <v/>
      </c>
      <c r="S69" s="3"/>
      <c r="T69" s="3"/>
      <c r="U69" s="3"/>
      <c r="V69" s="101">
        <f t="shared" ref="V69:V82" si="32">C69*N69</f>
        <v>0</v>
      </c>
      <c r="W69" s="102">
        <f t="shared" ref="W69:W82" si="33">D69*N69</f>
        <v>0</v>
      </c>
      <c r="X69" s="103">
        <f t="shared" ref="X69:X82" si="34">E69*N69</f>
        <v>0</v>
      </c>
      <c r="Y69" s="101">
        <f t="shared" ref="Y69:Y82" si="35">F69*N69</f>
        <v>0</v>
      </c>
      <c r="Z69" s="102">
        <f t="shared" ref="Z69:Z82" si="36">G69*N69</f>
        <v>0</v>
      </c>
      <c r="AA69" s="104">
        <f t="shared" ref="AA69:AA82" si="37">H69*N69</f>
        <v>0</v>
      </c>
      <c r="AB69" s="105">
        <f t="shared" ref="AB69:AB82" si="38">I69*N69</f>
        <v>0</v>
      </c>
      <c r="AC69" s="101">
        <f t="shared" ref="AC69:AC82" si="39">J69*N69</f>
        <v>0</v>
      </c>
      <c r="AD69" s="102">
        <f t="shared" ref="AD69:AD82" si="40">K69*N69</f>
        <v>0</v>
      </c>
      <c r="AE69" s="103">
        <f t="shared" ref="AE69:AE82" si="41">L69*N69</f>
        <v>0</v>
      </c>
      <c r="AF69" s="104">
        <f t="shared" ref="AF69:AF82" si="42">M69*N69</f>
        <v>0</v>
      </c>
      <c r="AG69" s="52"/>
      <c r="AH69" s="52"/>
      <c r="AI69" s="52"/>
      <c r="AJ69" s="52"/>
      <c r="AK69" s="52"/>
      <c r="AL69" s="52"/>
      <c r="AM69" s="52"/>
      <c r="AN69" s="52"/>
      <c r="AO69" s="21"/>
      <c r="AP69" s="21"/>
      <c r="AQ69" s="21"/>
    </row>
    <row r="70" spans="1:43" ht="15" customHeight="1" x14ac:dyDescent="0.2">
      <c r="A70" s="106" t="s">
        <v>364</v>
      </c>
      <c r="B70" s="107" t="s">
        <v>365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108">
        <v>27</v>
      </c>
      <c r="O70" s="71">
        <f t="shared" si="30"/>
        <v>27</v>
      </c>
      <c r="P70" s="60"/>
      <c r="Q70" s="72"/>
      <c r="R70" s="73" t="str">
        <f t="shared" si="31"/>
        <v/>
      </c>
      <c r="S70" s="3"/>
      <c r="T70" s="3"/>
      <c r="U70" s="3"/>
      <c r="V70" s="101">
        <f t="shared" si="32"/>
        <v>0</v>
      </c>
      <c r="W70" s="102">
        <f t="shared" si="33"/>
        <v>0</v>
      </c>
      <c r="X70" s="103">
        <f t="shared" si="34"/>
        <v>0</v>
      </c>
      <c r="Y70" s="101">
        <f t="shared" si="35"/>
        <v>0</v>
      </c>
      <c r="Z70" s="102">
        <f t="shared" si="36"/>
        <v>0</v>
      </c>
      <c r="AA70" s="104">
        <f t="shared" si="37"/>
        <v>0</v>
      </c>
      <c r="AB70" s="105">
        <f t="shared" si="38"/>
        <v>0</v>
      </c>
      <c r="AC70" s="101">
        <f t="shared" si="39"/>
        <v>0</v>
      </c>
      <c r="AD70" s="102">
        <f t="shared" si="40"/>
        <v>0</v>
      </c>
      <c r="AE70" s="103">
        <f t="shared" si="41"/>
        <v>0</v>
      </c>
      <c r="AF70" s="104">
        <f t="shared" si="42"/>
        <v>0</v>
      </c>
      <c r="AG70" s="3"/>
      <c r="AH70" s="3"/>
      <c r="AI70" s="3"/>
      <c r="AJ70" s="3"/>
      <c r="AK70" s="3"/>
      <c r="AL70" s="3"/>
      <c r="AM70" s="3"/>
      <c r="AN70" s="3"/>
      <c r="AO70" s="21"/>
      <c r="AP70" s="21"/>
      <c r="AQ70" s="21"/>
    </row>
    <row r="71" spans="1:43" ht="15" customHeight="1" x14ac:dyDescent="0.2">
      <c r="A71" s="106" t="s">
        <v>366</v>
      </c>
      <c r="B71" s="107" t="s">
        <v>367</v>
      </c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108">
        <v>27</v>
      </c>
      <c r="O71" s="71">
        <f t="shared" si="30"/>
        <v>27</v>
      </c>
      <c r="P71" s="60"/>
      <c r="Q71" s="72"/>
      <c r="R71" s="73" t="str">
        <f t="shared" si="31"/>
        <v/>
      </c>
      <c r="S71" s="3"/>
      <c r="T71" s="3"/>
      <c r="U71" s="3"/>
      <c r="V71" s="101">
        <f t="shared" si="32"/>
        <v>0</v>
      </c>
      <c r="W71" s="102">
        <f t="shared" si="33"/>
        <v>0</v>
      </c>
      <c r="X71" s="103">
        <f t="shared" si="34"/>
        <v>0</v>
      </c>
      <c r="Y71" s="101">
        <f t="shared" si="35"/>
        <v>0</v>
      </c>
      <c r="Z71" s="102">
        <f t="shared" si="36"/>
        <v>0</v>
      </c>
      <c r="AA71" s="104">
        <f t="shared" si="37"/>
        <v>0</v>
      </c>
      <c r="AB71" s="105">
        <f t="shared" si="38"/>
        <v>0</v>
      </c>
      <c r="AC71" s="101">
        <f t="shared" si="39"/>
        <v>0</v>
      </c>
      <c r="AD71" s="102">
        <f t="shared" si="40"/>
        <v>0</v>
      </c>
      <c r="AE71" s="103">
        <f t="shared" si="41"/>
        <v>0</v>
      </c>
      <c r="AF71" s="104">
        <f t="shared" si="42"/>
        <v>0</v>
      </c>
      <c r="AG71" s="3"/>
      <c r="AH71" s="3"/>
      <c r="AI71" s="3"/>
      <c r="AJ71" s="3"/>
      <c r="AK71" s="3"/>
      <c r="AL71" s="3"/>
      <c r="AM71" s="3"/>
      <c r="AN71" s="3"/>
      <c r="AO71" s="21"/>
      <c r="AP71" s="21"/>
      <c r="AQ71" s="21"/>
    </row>
    <row r="72" spans="1:43" ht="15" customHeight="1" x14ac:dyDescent="0.2">
      <c r="A72" s="106" t="s">
        <v>368</v>
      </c>
      <c r="B72" s="107" t="s">
        <v>369</v>
      </c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108">
        <v>27</v>
      </c>
      <c r="O72" s="71">
        <f t="shared" si="30"/>
        <v>27</v>
      </c>
      <c r="P72" s="60"/>
      <c r="Q72" s="72"/>
      <c r="R72" s="73" t="str">
        <f t="shared" si="31"/>
        <v/>
      </c>
      <c r="S72" s="3"/>
      <c r="T72" s="3"/>
      <c r="U72" s="3"/>
      <c r="V72" s="101">
        <f t="shared" si="32"/>
        <v>0</v>
      </c>
      <c r="W72" s="102">
        <f t="shared" si="33"/>
        <v>0</v>
      </c>
      <c r="X72" s="103">
        <f t="shared" si="34"/>
        <v>0</v>
      </c>
      <c r="Y72" s="101">
        <f t="shared" si="35"/>
        <v>0</v>
      </c>
      <c r="Z72" s="102">
        <f t="shared" si="36"/>
        <v>0</v>
      </c>
      <c r="AA72" s="104">
        <f t="shared" si="37"/>
        <v>0</v>
      </c>
      <c r="AB72" s="105">
        <f t="shared" si="38"/>
        <v>0</v>
      </c>
      <c r="AC72" s="101">
        <f t="shared" si="39"/>
        <v>0</v>
      </c>
      <c r="AD72" s="102">
        <f t="shared" si="40"/>
        <v>0</v>
      </c>
      <c r="AE72" s="103">
        <f t="shared" si="41"/>
        <v>0</v>
      </c>
      <c r="AF72" s="104">
        <f t="shared" si="42"/>
        <v>0</v>
      </c>
      <c r="AG72" s="3"/>
      <c r="AH72" s="3"/>
      <c r="AI72" s="3"/>
      <c r="AJ72" s="3"/>
      <c r="AK72" s="3"/>
      <c r="AL72" s="3"/>
      <c r="AM72" s="3"/>
      <c r="AN72" s="3"/>
      <c r="AO72" s="21"/>
      <c r="AP72" s="21"/>
      <c r="AQ72" s="21"/>
    </row>
    <row r="73" spans="1:43" ht="15" customHeight="1" x14ac:dyDescent="0.2">
      <c r="A73" s="106" t="s">
        <v>370</v>
      </c>
      <c r="B73" s="107" t="s">
        <v>371</v>
      </c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108">
        <v>27</v>
      </c>
      <c r="O73" s="71">
        <f t="shared" si="30"/>
        <v>27</v>
      </c>
      <c r="P73" s="60"/>
      <c r="Q73" s="72"/>
      <c r="R73" s="73" t="str">
        <f t="shared" si="31"/>
        <v/>
      </c>
      <c r="S73" s="3"/>
      <c r="T73" s="3"/>
      <c r="U73" s="3"/>
      <c r="V73" s="101">
        <f t="shared" si="32"/>
        <v>0</v>
      </c>
      <c r="W73" s="102">
        <f t="shared" si="33"/>
        <v>0</v>
      </c>
      <c r="X73" s="103">
        <f t="shared" si="34"/>
        <v>0</v>
      </c>
      <c r="Y73" s="101">
        <f t="shared" si="35"/>
        <v>0</v>
      </c>
      <c r="Z73" s="102">
        <f t="shared" si="36"/>
        <v>0</v>
      </c>
      <c r="AA73" s="104">
        <f t="shared" si="37"/>
        <v>0</v>
      </c>
      <c r="AB73" s="105">
        <f t="shared" si="38"/>
        <v>0</v>
      </c>
      <c r="AC73" s="101">
        <f t="shared" si="39"/>
        <v>0</v>
      </c>
      <c r="AD73" s="102">
        <f t="shared" si="40"/>
        <v>0</v>
      </c>
      <c r="AE73" s="103">
        <f t="shared" si="41"/>
        <v>0</v>
      </c>
      <c r="AF73" s="104">
        <f t="shared" si="42"/>
        <v>0</v>
      </c>
      <c r="AG73" s="3"/>
      <c r="AH73" s="3"/>
      <c r="AI73" s="3"/>
      <c r="AJ73" s="3"/>
      <c r="AK73" s="3"/>
      <c r="AL73" s="3"/>
      <c r="AM73" s="3"/>
      <c r="AN73" s="3"/>
      <c r="AO73" s="21"/>
      <c r="AP73" s="21"/>
      <c r="AQ73" s="21"/>
    </row>
    <row r="74" spans="1:43" ht="15" customHeight="1" x14ac:dyDescent="0.2">
      <c r="A74" s="106" t="s">
        <v>372</v>
      </c>
      <c r="B74" s="107" t="s">
        <v>373</v>
      </c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108">
        <v>27</v>
      </c>
      <c r="O74" s="71">
        <f t="shared" si="30"/>
        <v>27</v>
      </c>
      <c r="P74" s="60"/>
      <c r="Q74" s="72"/>
      <c r="R74" s="73" t="str">
        <f t="shared" si="31"/>
        <v/>
      </c>
      <c r="S74" s="3"/>
      <c r="T74" s="3"/>
      <c r="U74" s="3"/>
      <c r="V74" s="101">
        <f t="shared" si="32"/>
        <v>0</v>
      </c>
      <c r="W74" s="102">
        <f t="shared" si="33"/>
        <v>0</v>
      </c>
      <c r="X74" s="103">
        <f t="shared" si="34"/>
        <v>0</v>
      </c>
      <c r="Y74" s="101">
        <f t="shared" si="35"/>
        <v>0</v>
      </c>
      <c r="Z74" s="102">
        <f t="shared" si="36"/>
        <v>0</v>
      </c>
      <c r="AA74" s="104">
        <f t="shared" si="37"/>
        <v>0</v>
      </c>
      <c r="AB74" s="105">
        <f t="shared" si="38"/>
        <v>0</v>
      </c>
      <c r="AC74" s="101">
        <f t="shared" si="39"/>
        <v>0</v>
      </c>
      <c r="AD74" s="102">
        <f t="shared" si="40"/>
        <v>0</v>
      </c>
      <c r="AE74" s="103">
        <f t="shared" si="41"/>
        <v>0</v>
      </c>
      <c r="AF74" s="104">
        <f t="shared" si="42"/>
        <v>0</v>
      </c>
      <c r="AG74" s="3"/>
      <c r="AH74" s="3"/>
      <c r="AI74" s="3"/>
      <c r="AJ74" s="3"/>
      <c r="AK74" s="3"/>
      <c r="AL74" s="3"/>
      <c r="AM74" s="3"/>
      <c r="AN74" s="3"/>
      <c r="AO74" s="21"/>
      <c r="AP74" s="21"/>
      <c r="AQ74" s="21"/>
    </row>
    <row r="75" spans="1:43" ht="15" customHeight="1" x14ac:dyDescent="0.2">
      <c r="A75" s="106" t="s">
        <v>374</v>
      </c>
      <c r="B75" s="107" t="s">
        <v>375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108">
        <v>27</v>
      </c>
      <c r="O75" s="71">
        <f t="shared" si="30"/>
        <v>27</v>
      </c>
      <c r="P75" s="60"/>
      <c r="Q75" s="72"/>
      <c r="R75" s="73" t="str">
        <f t="shared" si="31"/>
        <v/>
      </c>
      <c r="S75" s="3"/>
      <c r="T75" s="3"/>
      <c r="U75" s="3"/>
      <c r="V75" s="101">
        <f t="shared" si="32"/>
        <v>0</v>
      </c>
      <c r="W75" s="102">
        <f t="shared" si="33"/>
        <v>0</v>
      </c>
      <c r="X75" s="103">
        <f t="shared" si="34"/>
        <v>0</v>
      </c>
      <c r="Y75" s="101">
        <f t="shared" si="35"/>
        <v>0</v>
      </c>
      <c r="Z75" s="102">
        <f t="shared" si="36"/>
        <v>0</v>
      </c>
      <c r="AA75" s="104">
        <f t="shared" si="37"/>
        <v>0</v>
      </c>
      <c r="AB75" s="105">
        <f t="shared" si="38"/>
        <v>0</v>
      </c>
      <c r="AC75" s="101">
        <f t="shared" si="39"/>
        <v>0</v>
      </c>
      <c r="AD75" s="102">
        <f t="shared" si="40"/>
        <v>0</v>
      </c>
      <c r="AE75" s="103">
        <f t="shared" si="41"/>
        <v>0</v>
      </c>
      <c r="AF75" s="104">
        <f t="shared" si="42"/>
        <v>0</v>
      </c>
      <c r="AG75" s="3"/>
      <c r="AH75" s="3"/>
      <c r="AI75" s="3"/>
      <c r="AJ75" s="3"/>
      <c r="AK75" s="3"/>
      <c r="AL75" s="3"/>
      <c r="AM75" s="3"/>
      <c r="AN75" s="3"/>
      <c r="AO75" s="21"/>
      <c r="AP75" s="21"/>
      <c r="AQ75" s="21"/>
    </row>
    <row r="76" spans="1:43" ht="15" customHeight="1" x14ac:dyDescent="0.2">
      <c r="A76" s="106" t="s">
        <v>376</v>
      </c>
      <c r="B76" s="107" t="s">
        <v>377</v>
      </c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108">
        <v>27</v>
      </c>
      <c r="O76" s="71">
        <f t="shared" si="30"/>
        <v>27</v>
      </c>
      <c r="P76" s="60"/>
      <c r="Q76" s="72"/>
      <c r="R76" s="73" t="str">
        <f t="shared" si="31"/>
        <v/>
      </c>
      <c r="S76" s="3"/>
      <c r="T76" s="3"/>
      <c r="U76" s="3"/>
      <c r="V76" s="101">
        <f t="shared" si="32"/>
        <v>0</v>
      </c>
      <c r="W76" s="102">
        <f t="shared" si="33"/>
        <v>0</v>
      </c>
      <c r="X76" s="103">
        <f t="shared" si="34"/>
        <v>0</v>
      </c>
      <c r="Y76" s="101">
        <f t="shared" si="35"/>
        <v>0</v>
      </c>
      <c r="Z76" s="102">
        <f t="shared" si="36"/>
        <v>0</v>
      </c>
      <c r="AA76" s="104">
        <f t="shared" si="37"/>
        <v>0</v>
      </c>
      <c r="AB76" s="105">
        <f t="shared" si="38"/>
        <v>0</v>
      </c>
      <c r="AC76" s="101">
        <f t="shared" si="39"/>
        <v>0</v>
      </c>
      <c r="AD76" s="102">
        <f t="shared" si="40"/>
        <v>0</v>
      </c>
      <c r="AE76" s="103">
        <f t="shared" si="41"/>
        <v>0</v>
      </c>
      <c r="AF76" s="104">
        <f t="shared" si="42"/>
        <v>0</v>
      </c>
      <c r="AG76" s="3"/>
      <c r="AH76" s="3"/>
      <c r="AI76" s="3"/>
      <c r="AJ76" s="3"/>
      <c r="AK76" s="3"/>
      <c r="AL76" s="3"/>
      <c r="AM76" s="3"/>
      <c r="AN76" s="3"/>
      <c r="AO76" s="21"/>
      <c r="AP76" s="21"/>
      <c r="AQ76" s="21"/>
    </row>
    <row r="77" spans="1:43" ht="15" customHeight="1" x14ac:dyDescent="0.2">
      <c r="A77" s="106" t="s">
        <v>378</v>
      </c>
      <c r="B77" s="107" t="s">
        <v>379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108">
        <v>27</v>
      </c>
      <c r="O77" s="71">
        <f t="shared" si="30"/>
        <v>27</v>
      </c>
      <c r="P77" s="60"/>
      <c r="Q77" s="72"/>
      <c r="R77" s="73" t="str">
        <f t="shared" si="31"/>
        <v/>
      </c>
      <c r="S77" s="3"/>
      <c r="T77" s="3"/>
      <c r="U77" s="3"/>
      <c r="V77" s="101">
        <f t="shared" si="32"/>
        <v>0</v>
      </c>
      <c r="W77" s="102">
        <f t="shared" si="33"/>
        <v>0</v>
      </c>
      <c r="X77" s="103">
        <f t="shared" si="34"/>
        <v>0</v>
      </c>
      <c r="Y77" s="101">
        <f t="shared" si="35"/>
        <v>0</v>
      </c>
      <c r="Z77" s="102">
        <f t="shared" si="36"/>
        <v>0</v>
      </c>
      <c r="AA77" s="104">
        <f t="shared" si="37"/>
        <v>0</v>
      </c>
      <c r="AB77" s="105">
        <f t="shared" si="38"/>
        <v>0</v>
      </c>
      <c r="AC77" s="101">
        <f t="shared" si="39"/>
        <v>0</v>
      </c>
      <c r="AD77" s="102">
        <f t="shared" si="40"/>
        <v>0</v>
      </c>
      <c r="AE77" s="103">
        <f t="shared" si="41"/>
        <v>0</v>
      </c>
      <c r="AF77" s="104">
        <f t="shared" si="42"/>
        <v>0</v>
      </c>
      <c r="AG77" s="3"/>
      <c r="AH77" s="3"/>
      <c r="AI77" s="3"/>
      <c r="AJ77" s="3"/>
      <c r="AK77" s="3"/>
      <c r="AL77" s="3"/>
      <c r="AM77" s="3"/>
      <c r="AN77" s="3"/>
      <c r="AO77" s="21"/>
      <c r="AP77" s="21"/>
      <c r="AQ77" s="21"/>
    </row>
    <row r="78" spans="1:43" ht="15" customHeight="1" x14ac:dyDescent="0.2">
      <c r="A78" s="106" t="s">
        <v>380</v>
      </c>
      <c r="B78" s="107" t="s">
        <v>381</v>
      </c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108">
        <v>27</v>
      </c>
      <c r="O78" s="71">
        <f t="shared" si="30"/>
        <v>27</v>
      </c>
      <c r="P78" s="60"/>
      <c r="Q78" s="72"/>
      <c r="R78" s="73" t="str">
        <f t="shared" si="31"/>
        <v/>
      </c>
      <c r="S78" s="3"/>
      <c r="T78" s="3"/>
      <c r="U78" s="3"/>
      <c r="V78" s="101">
        <f t="shared" si="32"/>
        <v>0</v>
      </c>
      <c r="W78" s="102">
        <f t="shared" si="33"/>
        <v>0</v>
      </c>
      <c r="X78" s="103">
        <f t="shared" si="34"/>
        <v>0</v>
      </c>
      <c r="Y78" s="101">
        <f t="shared" si="35"/>
        <v>0</v>
      </c>
      <c r="Z78" s="102">
        <f t="shared" si="36"/>
        <v>0</v>
      </c>
      <c r="AA78" s="104">
        <f t="shared" si="37"/>
        <v>0</v>
      </c>
      <c r="AB78" s="105">
        <f t="shared" si="38"/>
        <v>0</v>
      </c>
      <c r="AC78" s="101">
        <f t="shared" si="39"/>
        <v>0</v>
      </c>
      <c r="AD78" s="102">
        <f t="shared" si="40"/>
        <v>0</v>
      </c>
      <c r="AE78" s="103">
        <f t="shared" si="41"/>
        <v>0</v>
      </c>
      <c r="AF78" s="104">
        <f t="shared" si="42"/>
        <v>0</v>
      </c>
      <c r="AG78" s="3"/>
      <c r="AH78" s="3"/>
      <c r="AI78" s="3"/>
      <c r="AJ78" s="3"/>
      <c r="AK78" s="3"/>
      <c r="AL78" s="3"/>
      <c r="AM78" s="3"/>
      <c r="AN78" s="3"/>
      <c r="AO78" s="21"/>
      <c r="AP78" s="21"/>
      <c r="AQ78" s="21"/>
    </row>
    <row r="79" spans="1:43" ht="15" customHeight="1" x14ac:dyDescent="0.2">
      <c r="A79" s="106" t="s">
        <v>382</v>
      </c>
      <c r="B79" s="107" t="s">
        <v>383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108">
        <v>27</v>
      </c>
      <c r="O79" s="71">
        <f t="shared" si="30"/>
        <v>27</v>
      </c>
      <c r="P79" s="60"/>
      <c r="Q79" s="72"/>
      <c r="R79" s="73" t="str">
        <f t="shared" si="31"/>
        <v/>
      </c>
      <c r="S79" s="3"/>
      <c r="T79" s="3"/>
      <c r="U79" s="3"/>
      <c r="V79" s="101">
        <f t="shared" si="32"/>
        <v>0</v>
      </c>
      <c r="W79" s="102">
        <f t="shared" si="33"/>
        <v>0</v>
      </c>
      <c r="X79" s="103">
        <f t="shared" si="34"/>
        <v>0</v>
      </c>
      <c r="Y79" s="101">
        <f t="shared" si="35"/>
        <v>0</v>
      </c>
      <c r="Z79" s="102">
        <f t="shared" si="36"/>
        <v>0</v>
      </c>
      <c r="AA79" s="104">
        <f t="shared" si="37"/>
        <v>0</v>
      </c>
      <c r="AB79" s="105">
        <f t="shared" si="38"/>
        <v>0</v>
      </c>
      <c r="AC79" s="101">
        <f t="shared" si="39"/>
        <v>0</v>
      </c>
      <c r="AD79" s="102">
        <f t="shared" si="40"/>
        <v>0</v>
      </c>
      <c r="AE79" s="103">
        <f t="shared" si="41"/>
        <v>0</v>
      </c>
      <c r="AF79" s="104">
        <f t="shared" si="42"/>
        <v>0</v>
      </c>
      <c r="AG79" s="3"/>
      <c r="AH79" s="3"/>
      <c r="AI79" s="3"/>
      <c r="AJ79" s="3"/>
      <c r="AK79" s="3"/>
      <c r="AL79" s="3"/>
      <c r="AM79" s="3"/>
      <c r="AN79" s="3"/>
      <c r="AO79" s="21"/>
      <c r="AP79" s="21"/>
      <c r="AQ79" s="21"/>
    </row>
    <row r="80" spans="1:43" ht="15" customHeight="1" x14ac:dyDescent="0.2">
      <c r="A80" s="106" t="s">
        <v>384</v>
      </c>
      <c r="B80" s="107" t="s">
        <v>385</v>
      </c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108">
        <v>27</v>
      </c>
      <c r="O80" s="71">
        <f t="shared" si="30"/>
        <v>27</v>
      </c>
      <c r="P80" s="60"/>
      <c r="Q80" s="72"/>
      <c r="R80" s="73" t="str">
        <f t="shared" si="31"/>
        <v/>
      </c>
      <c r="S80" s="3"/>
      <c r="T80" s="3"/>
      <c r="U80" s="3"/>
      <c r="V80" s="101">
        <f t="shared" si="32"/>
        <v>0</v>
      </c>
      <c r="W80" s="102">
        <f t="shared" si="33"/>
        <v>0</v>
      </c>
      <c r="X80" s="103">
        <f t="shared" si="34"/>
        <v>0</v>
      </c>
      <c r="Y80" s="101">
        <f t="shared" si="35"/>
        <v>0</v>
      </c>
      <c r="Z80" s="102">
        <f t="shared" si="36"/>
        <v>0</v>
      </c>
      <c r="AA80" s="104">
        <f t="shared" si="37"/>
        <v>0</v>
      </c>
      <c r="AB80" s="105">
        <f t="shared" si="38"/>
        <v>0</v>
      </c>
      <c r="AC80" s="101">
        <f t="shared" si="39"/>
        <v>0</v>
      </c>
      <c r="AD80" s="102">
        <f t="shared" si="40"/>
        <v>0</v>
      </c>
      <c r="AE80" s="103">
        <f t="shared" si="41"/>
        <v>0</v>
      </c>
      <c r="AF80" s="104">
        <f t="shared" si="42"/>
        <v>0</v>
      </c>
      <c r="AG80" s="3"/>
      <c r="AH80" s="3"/>
      <c r="AI80" s="3"/>
      <c r="AJ80" s="3"/>
      <c r="AK80" s="3"/>
      <c r="AL80" s="3"/>
      <c r="AM80" s="3"/>
      <c r="AN80" s="3"/>
      <c r="AO80" s="21"/>
      <c r="AP80" s="21"/>
      <c r="AQ80" s="21"/>
    </row>
    <row r="81" spans="1:43" ht="15" customHeight="1" x14ac:dyDescent="0.2">
      <c r="A81" s="106" t="s">
        <v>386</v>
      </c>
      <c r="B81" s="107" t="s">
        <v>387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108">
        <v>27</v>
      </c>
      <c r="O81" s="71">
        <f t="shared" si="30"/>
        <v>27</v>
      </c>
      <c r="P81" s="60"/>
      <c r="Q81" s="72"/>
      <c r="R81" s="73" t="str">
        <f t="shared" si="31"/>
        <v/>
      </c>
      <c r="S81" s="3"/>
      <c r="T81" s="3"/>
      <c r="U81" s="3"/>
      <c r="V81" s="101">
        <f t="shared" si="32"/>
        <v>0</v>
      </c>
      <c r="W81" s="102">
        <f t="shared" si="33"/>
        <v>0</v>
      </c>
      <c r="X81" s="103">
        <f t="shared" si="34"/>
        <v>0</v>
      </c>
      <c r="Y81" s="101">
        <f t="shared" si="35"/>
        <v>0</v>
      </c>
      <c r="Z81" s="102">
        <f t="shared" si="36"/>
        <v>0</v>
      </c>
      <c r="AA81" s="104">
        <f t="shared" si="37"/>
        <v>0</v>
      </c>
      <c r="AB81" s="105">
        <f t="shared" si="38"/>
        <v>0</v>
      </c>
      <c r="AC81" s="101">
        <f t="shared" si="39"/>
        <v>0</v>
      </c>
      <c r="AD81" s="102">
        <f t="shared" si="40"/>
        <v>0</v>
      </c>
      <c r="AE81" s="103">
        <f t="shared" si="41"/>
        <v>0</v>
      </c>
      <c r="AF81" s="104">
        <f t="shared" si="42"/>
        <v>0</v>
      </c>
      <c r="AG81" s="3"/>
      <c r="AH81" s="3"/>
      <c r="AI81" s="3"/>
      <c r="AJ81" s="3"/>
      <c r="AK81" s="3"/>
      <c r="AL81" s="3"/>
      <c r="AM81" s="3"/>
      <c r="AN81" s="3"/>
      <c r="AO81" s="21"/>
      <c r="AP81" s="21"/>
      <c r="AQ81" s="21"/>
    </row>
    <row r="82" spans="1:43" ht="15" customHeight="1" thickBot="1" x14ac:dyDescent="0.25">
      <c r="A82" s="109" t="s">
        <v>388</v>
      </c>
      <c r="B82" s="110" t="s">
        <v>389</v>
      </c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2">
        <v>27</v>
      </c>
      <c r="O82" s="118">
        <f t="shared" si="30"/>
        <v>27</v>
      </c>
      <c r="P82" s="60"/>
      <c r="Q82" s="119"/>
      <c r="R82" s="120" t="str">
        <f t="shared" si="31"/>
        <v/>
      </c>
      <c r="S82" s="3"/>
      <c r="T82" s="3"/>
      <c r="U82" s="3"/>
      <c r="V82" s="101">
        <f t="shared" si="32"/>
        <v>0</v>
      </c>
      <c r="W82" s="102">
        <f t="shared" si="33"/>
        <v>0</v>
      </c>
      <c r="X82" s="103">
        <f t="shared" si="34"/>
        <v>0</v>
      </c>
      <c r="Y82" s="101">
        <f t="shared" si="35"/>
        <v>0</v>
      </c>
      <c r="Z82" s="102">
        <f t="shared" si="36"/>
        <v>0</v>
      </c>
      <c r="AA82" s="104">
        <f t="shared" si="37"/>
        <v>0</v>
      </c>
      <c r="AB82" s="105">
        <f t="shared" si="38"/>
        <v>0</v>
      </c>
      <c r="AC82" s="101">
        <f t="shared" si="39"/>
        <v>0</v>
      </c>
      <c r="AD82" s="102">
        <f t="shared" si="40"/>
        <v>0</v>
      </c>
      <c r="AE82" s="103">
        <f t="shared" si="41"/>
        <v>0</v>
      </c>
      <c r="AF82" s="104">
        <f t="shared" si="42"/>
        <v>0</v>
      </c>
      <c r="AG82" s="3"/>
      <c r="AH82" s="3"/>
      <c r="AI82" s="3"/>
      <c r="AJ82" s="3"/>
      <c r="AK82" s="3"/>
      <c r="AL82" s="3"/>
      <c r="AM82" s="3"/>
      <c r="AN82" s="3"/>
      <c r="AO82" s="21"/>
      <c r="AP82" s="21"/>
      <c r="AQ82" s="21"/>
    </row>
    <row r="83" spans="1:43" ht="15" customHeight="1" thickBot="1" x14ac:dyDescent="0.25">
      <c r="A83" s="92" t="s">
        <v>117</v>
      </c>
      <c r="B83" s="93"/>
      <c r="C83" s="164" t="s">
        <v>118</v>
      </c>
      <c r="D83" s="164"/>
      <c r="E83" s="164"/>
      <c r="F83" s="164"/>
      <c r="G83" s="164"/>
      <c r="H83" s="164"/>
      <c r="I83" s="164"/>
      <c r="J83" s="164"/>
      <c r="K83" s="164"/>
      <c r="L83" s="164"/>
      <c r="M83" s="164"/>
      <c r="N83" s="49"/>
      <c r="O83" s="49"/>
      <c r="P83" s="49"/>
      <c r="Q83" s="113"/>
      <c r="R83" s="114"/>
      <c r="S83" s="52"/>
      <c r="T83" s="52"/>
      <c r="U83" s="52"/>
      <c r="V83" s="101"/>
      <c r="W83" s="102"/>
      <c r="X83" s="103"/>
      <c r="Y83" s="101"/>
      <c r="Z83" s="102"/>
      <c r="AA83" s="104"/>
      <c r="AB83" s="105"/>
      <c r="AC83" s="101"/>
      <c r="AD83" s="102"/>
      <c r="AE83" s="103"/>
      <c r="AF83" s="104"/>
      <c r="AG83" s="52"/>
      <c r="AH83" s="52"/>
      <c r="AI83" s="52"/>
      <c r="AJ83" s="52"/>
      <c r="AK83" s="52"/>
      <c r="AL83" s="52"/>
      <c r="AM83" s="52"/>
      <c r="AN83" s="52"/>
      <c r="AO83" s="21"/>
      <c r="AP83" s="21"/>
      <c r="AQ83" s="21"/>
    </row>
    <row r="84" spans="1:43" ht="15" customHeight="1" x14ac:dyDescent="0.2">
      <c r="A84" s="98" t="s">
        <v>119</v>
      </c>
      <c r="B84" s="99" t="s">
        <v>120</v>
      </c>
      <c r="C84" s="58">
        <v>1</v>
      </c>
      <c r="D84" s="58">
        <v>2</v>
      </c>
      <c r="E84" s="58"/>
      <c r="F84" s="58">
        <v>1</v>
      </c>
      <c r="G84" s="58">
        <v>2</v>
      </c>
      <c r="H84" s="58"/>
      <c r="I84" s="58">
        <v>2</v>
      </c>
      <c r="J84" s="58"/>
      <c r="K84" s="58">
        <v>1</v>
      </c>
      <c r="L84" s="58">
        <v>1</v>
      </c>
      <c r="M84" s="58"/>
      <c r="N84" s="100">
        <v>27</v>
      </c>
      <c r="O84" s="59">
        <f t="shared" ref="O84:O101" si="43">N84</f>
        <v>27</v>
      </c>
      <c r="P84" s="60"/>
      <c r="Q84" s="61"/>
      <c r="R84" s="62" t="str">
        <f t="shared" ref="R84:R101" si="44">IF(Q84*N84=0,"",Q84*N84)</f>
        <v/>
      </c>
      <c r="S84" s="3"/>
      <c r="T84" s="3"/>
      <c r="U84" s="3"/>
      <c r="V84" s="101">
        <f t="shared" ref="V84:V101" si="45">C84*N84</f>
        <v>27</v>
      </c>
      <c r="W84" s="102">
        <f t="shared" ref="W84:W101" si="46">D84*N84</f>
        <v>54</v>
      </c>
      <c r="X84" s="103">
        <f t="shared" ref="X84:X101" si="47">E84*O84</f>
        <v>0</v>
      </c>
      <c r="Y84" s="101">
        <f t="shared" ref="Y84:Y101" si="48">F84*N84</f>
        <v>27</v>
      </c>
      <c r="Z84" s="102">
        <f t="shared" ref="Z84:Z101" si="49">G84*N84</f>
        <v>54</v>
      </c>
      <c r="AA84" s="104">
        <f t="shared" ref="AA84:AA101" si="50">H84*N84</f>
        <v>0</v>
      </c>
      <c r="AB84" s="105">
        <f t="shared" ref="AB84:AB101" si="51">I84*N84</f>
        <v>54</v>
      </c>
      <c r="AC84" s="101">
        <f t="shared" ref="AC84:AC101" si="52">J84*N84</f>
        <v>0</v>
      </c>
      <c r="AD84" s="102">
        <f t="shared" ref="AD84:AD101" si="53">K84*N84</f>
        <v>27</v>
      </c>
      <c r="AE84" s="103">
        <f t="shared" ref="AE84:AE101" si="54">L84*N84</f>
        <v>27</v>
      </c>
      <c r="AF84" s="104">
        <f t="shared" ref="AF84:AF101" si="55">M84*N84</f>
        <v>0</v>
      </c>
      <c r="AG84" s="3"/>
      <c r="AH84" s="3"/>
      <c r="AI84" s="3"/>
      <c r="AJ84" s="3"/>
      <c r="AK84" s="3"/>
      <c r="AL84" s="3"/>
      <c r="AM84" s="3"/>
      <c r="AN84" s="3"/>
      <c r="AO84" s="21"/>
      <c r="AP84" s="21"/>
      <c r="AQ84" s="21"/>
    </row>
    <row r="85" spans="1:43" ht="15" customHeight="1" x14ac:dyDescent="0.2">
      <c r="A85" s="106" t="s">
        <v>121</v>
      </c>
      <c r="B85" s="107" t="s">
        <v>122</v>
      </c>
      <c r="C85" s="69">
        <v>2</v>
      </c>
      <c r="D85" s="69">
        <v>3</v>
      </c>
      <c r="E85" s="69"/>
      <c r="F85" s="69">
        <v>1</v>
      </c>
      <c r="G85" s="69">
        <v>3</v>
      </c>
      <c r="H85" s="69"/>
      <c r="I85" s="69">
        <v>3</v>
      </c>
      <c r="J85" s="69"/>
      <c r="K85" s="69">
        <v>1</v>
      </c>
      <c r="L85" s="69">
        <v>1</v>
      </c>
      <c r="M85" s="69"/>
      <c r="N85" s="108">
        <f t="shared" ref="N85:N87" si="56">N$84</f>
        <v>27</v>
      </c>
      <c r="O85" s="71">
        <f t="shared" si="43"/>
        <v>27</v>
      </c>
      <c r="P85" s="60"/>
      <c r="Q85" s="72"/>
      <c r="R85" s="73" t="str">
        <f t="shared" si="44"/>
        <v/>
      </c>
      <c r="S85" s="3"/>
      <c r="T85" s="3"/>
      <c r="U85" s="3"/>
      <c r="V85" s="101">
        <f t="shared" si="45"/>
        <v>54</v>
      </c>
      <c r="W85" s="102">
        <f t="shared" si="46"/>
        <v>81</v>
      </c>
      <c r="X85" s="103">
        <f t="shared" si="47"/>
        <v>0</v>
      </c>
      <c r="Y85" s="101">
        <f t="shared" si="48"/>
        <v>27</v>
      </c>
      <c r="Z85" s="102">
        <f t="shared" si="49"/>
        <v>81</v>
      </c>
      <c r="AA85" s="104">
        <f t="shared" si="50"/>
        <v>0</v>
      </c>
      <c r="AB85" s="105">
        <f t="shared" si="51"/>
        <v>81</v>
      </c>
      <c r="AC85" s="101">
        <f t="shared" si="52"/>
        <v>0</v>
      </c>
      <c r="AD85" s="102">
        <f t="shared" si="53"/>
        <v>27</v>
      </c>
      <c r="AE85" s="103">
        <f t="shared" si="54"/>
        <v>27</v>
      </c>
      <c r="AF85" s="104">
        <f t="shared" si="55"/>
        <v>0</v>
      </c>
      <c r="AG85" s="3"/>
      <c r="AH85" s="3"/>
      <c r="AI85" s="3"/>
      <c r="AJ85" s="3"/>
      <c r="AK85" s="3"/>
      <c r="AL85" s="3"/>
      <c r="AM85" s="3"/>
      <c r="AN85" s="3"/>
      <c r="AO85" s="21"/>
      <c r="AP85" s="21"/>
      <c r="AQ85" s="21"/>
    </row>
    <row r="86" spans="1:43" ht="15" customHeight="1" x14ac:dyDescent="0.2">
      <c r="A86" s="106" t="s">
        <v>123</v>
      </c>
      <c r="B86" s="107" t="s">
        <v>124</v>
      </c>
      <c r="C86" s="69">
        <v>2</v>
      </c>
      <c r="D86" s="69">
        <v>3</v>
      </c>
      <c r="E86" s="69"/>
      <c r="F86" s="69">
        <v>1</v>
      </c>
      <c r="G86" s="69">
        <v>3</v>
      </c>
      <c r="H86" s="69"/>
      <c r="I86" s="69">
        <v>3</v>
      </c>
      <c r="J86" s="69"/>
      <c r="K86" s="69">
        <v>1</v>
      </c>
      <c r="L86" s="69">
        <v>1</v>
      </c>
      <c r="M86" s="69"/>
      <c r="N86" s="108">
        <f t="shared" si="56"/>
        <v>27</v>
      </c>
      <c r="O86" s="71">
        <f t="shared" si="43"/>
        <v>27</v>
      </c>
      <c r="P86" s="60"/>
      <c r="Q86" s="72"/>
      <c r="R86" s="73" t="str">
        <f t="shared" si="44"/>
        <v/>
      </c>
      <c r="S86" s="3"/>
      <c r="T86" s="3"/>
      <c r="U86" s="3"/>
      <c r="V86" s="101">
        <f t="shared" si="45"/>
        <v>54</v>
      </c>
      <c r="W86" s="102">
        <f t="shared" si="46"/>
        <v>81</v>
      </c>
      <c r="X86" s="103">
        <f t="shared" si="47"/>
        <v>0</v>
      </c>
      <c r="Y86" s="101">
        <f t="shared" si="48"/>
        <v>27</v>
      </c>
      <c r="Z86" s="102">
        <f t="shared" si="49"/>
        <v>81</v>
      </c>
      <c r="AA86" s="104">
        <f t="shared" si="50"/>
        <v>0</v>
      </c>
      <c r="AB86" s="105">
        <f t="shared" si="51"/>
        <v>81</v>
      </c>
      <c r="AC86" s="101">
        <f t="shared" si="52"/>
        <v>0</v>
      </c>
      <c r="AD86" s="102">
        <f t="shared" si="53"/>
        <v>27</v>
      </c>
      <c r="AE86" s="103">
        <f t="shared" si="54"/>
        <v>27</v>
      </c>
      <c r="AF86" s="104">
        <f t="shared" si="55"/>
        <v>0</v>
      </c>
      <c r="AG86" s="3"/>
      <c r="AH86" s="3"/>
      <c r="AI86" s="3"/>
      <c r="AJ86" s="3"/>
      <c r="AK86" s="3"/>
      <c r="AL86" s="3"/>
      <c r="AM86" s="3"/>
      <c r="AN86" s="3"/>
      <c r="AO86" s="21"/>
      <c r="AP86" s="21"/>
      <c r="AQ86" s="21"/>
    </row>
    <row r="87" spans="1:43" ht="15" customHeight="1" x14ac:dyDescent="0.2">
      <c r="A87" s="106" t="s">
        <v>125</v>
      </c>
      <c r="B87" s="107" t="s">
        <v>126</v>
      </c>
      <c r="C87" s="69">
        <v>3</v>
      </c>
      <c r="D87" s="69">
        <v>5</v>
      </c>
      <c r="E87" s="69"/>
      <c r="F87" s="69">
        <v>1</v>
      </c>
      <c r="G87" s="69">
        <v>5</v>
      </c>
      <c r="H87" s="69"/>
      <c r="I87" s="69">
        <v>5</v>
      </c>
      <c r="J87" s="69"/>
      <c r="K87" s="69">
        <v>2</v>
      </c>
      <c r="L87" s="69">
        <v>2</v>
      </c>
      <c r="M87" s="69"/>
      <c r="N87" s="108">
        <f t="shared" si="56"/>
        <v>27</v>
      </c>
      <c r="O87" s="71">
        <f t="shared" si="43"/>
        <v>27</v>
      </c>
      <c r="P87" s="60"/>
      <c r="Q87" s="72"/>
      <c r="R87" s="73" t="str">
        <f t="shared" si="44"/>
        <v/>
      </c>
      <c r="S87" s="3"/>
      <c r="T87" s="3"/>
      <c r="U87" s="3"/>
      <c r="V87" s="101">
        <f t="shared" si="45"/>
        <v>81</v>
      </c>
      <c r="W87" s="102">
        <f t="shared" si="46"/>
        <v>135</v>
      </c>
      <c r="X87" s="103">
        <f t="shared" si="47"/>
        <v>0</v>
      </c>
      <c r="Y87" s="101">
        <f t="shared" si="48"/>
        <v>27</v>
      </c>
      <c r="Z87" s="102">
        <f t="shared" si="49"/>
        <v>135</v>
      </c>
      <c r="AA87" s="104">
        <f t="shared" si="50"/>
        <v>0</v>
      </c>
      <c r="AB87" s="105">
        <f t="shared" si="51"/>
        <v>135</v>
      </c>
      <c r="AC87" s="101">
        <f t="shared" si="52"/>
        <v>0</v>
      </c>
      <c r="AD87" s="102">
        <f t="shared" si="53"/>
        <v>54</v>
      </c>
      <c r="AE87" s="103">
        <f t="shared" si="54"/>
        <v>54</v>
      </c>
      <c r="AF87" s="104">
        <f t="shared" si="55"/>
        <v>0</v>
      </c>
      <c r="AG87" s="3"/>
      <c r="AH87" s="3"/>
      <c r="AI87" s="3"/>
      <c r="AJ87" s="3"/>
      <c r="AK87" s="3"/>
      <c r="AL87" s="3"/>
      <c r="AM87" s="3"/>
      <c r="AN87" s="3"/>
      <c r="AO87" s="21"/>
      <c r="AP87" s="21"/>
      <c r="AQ87" s="21"/>
    </row>
    <row r="88" spans="1:43" ht="15" customHeight="1" x14ac:dyDescent="0.2">
      <c r="A88" s="106" t="s">
        <v>127</v>
      </c>
      <c r="B88" s="107" t="s">
        <v>128</v>
      </c>
      <c r="C88" s="69">
        <v>3</v>
      </c>
      <c r="D88" s="69">
        <v>5</v>
      </c>
      <c r="E88" s="69"/>
      <c r="F88" s="69">
        <v>1</v>
      </c>
      <c r="G88" s="69">
        <v>5</v>
      </c>
      <c r="H88" s="69"/>
      <c r="I88" s="69">
        <v>5</v>
      </c>
      <c r="J88" s="69"/>
      <c r="K88" s="69">
        <v>4</v>
      </c>
      <c r="L88" s="69">
        <v>4</v>
      </c>
      <c r="M88" s="69"/>
      <c r="N88" s="108">
        <v>27</v>
      </c>
      <c r="O88" s="115">
        <f t="shared" si="43"/>
        <v>27</v>
      </c>
      <c r="P88" s="60"/>
      <c r="Q88" s="116"/>
      <c r="R88" s="117" t="str">
        <f t="shared" si="44"/>
        <v/>
      </c>
      <c r="S88" s="3"/>
      <c r="T88" s="3"/>
      <c r="U88" s="3"/>
      <c r="V88" s="101">
        <f t="shared" si="45"/>
        <v>81</v>
      </c>
      <c r="W88" s="102">
        <f t="shared" si="46"/>
        <v>135</v>
      </c>
      <c r="X88" s="103">
        <f t="shared" si="47"/>
        <v>0</v>
      </c>
      <c r="Y88" s="101">
        <f t="shared" si="48"/>
        <v>27</v>
      </c>
      <c r="Z88" s="102">
        <f t="shared" si="49"/>
        <v>135</v>
      </c>
      <c r="AA88" s="104">
        <f t="shared" si="50"/>
        <v>0</v>
      </c>
      <c r="AB88" s="105">
        <f t="shared" si="51"/>
        <v>135</v>
      </c>
      <c r="AC88" s="101">
        <f t="shared" si="52"/>
        <v>0</v>
      </c>
      <c r="AD88" s="102">
        <f t="shared" si="53"/>
        <v>108</v>
      </c>
      <c r="AE88" s="103">
        <f t="shared" si="54"/>
        <v>108</v>
      </c>
      <c r="AF88" s="104">
        <f t="shared" si="55"/>
        <v>0</v>
      </c>
      <c r="AG88" s="3"/>
      <c r="AH88" s="3"/>
      <c r="AI88" s="3"/>
      <c r="AJ88" s="3"/>
      <c r="AK88" s="3"/>
      <c r="AL88" s="3"/>
      <c r="AM88" s="3"/>
      <c r="AN88" s="3"/>
      <c r="AO88" s="21"/>
      <c r="AP88" s="21"/>
      <c r="AQ88" s="21"/>
    </row>
    <row r="89" spans="1:43" ht="15" customHeight="1" x14ac:dyDescent="0.2">
      <c r="A89" s="106" t="s">
        <v>129</v>
      </c>
      <c r="B89" s="107" t="s">
        <v>130</v>
      </c>
      <c r="C89" s="69">
        <v>3</v>
      </c>
      <c r="D89" s="69">
        <v>5</v>
      </c>
      <c r="E89" s="69"/>
      <c r="F89" s="69">
        <v>2</v>
      </c>
      <c r="G89" s="69">
        <v>5</v>
      </c>
      <c r="H89" s="69"/>
      <c r="I89" s="69">
        <v>5</v>
      </c>
      <c r="J89" s="69"/>
      <c r="K89" s="69">
        <v>5</v>
      </c>
      <c r="L89" s="69">
        <v>5</v>
      </c>
      <c r="M89" s="69"/>
      <c r="N89" s="108">
        <v>27</v>
      </c>
      <c r="O89" s="115">
        <f t="shared" si="43"/>
        <v>27</v>
      </c>
      <c r="P89" s="60"/>
      <c r="Q89" s="116"/>
      <c r="R89" s="117" t="str">
        <f t="shared" si="44"/>
        <v/>
      </c>
      <c r="S89" s="3"/>
      <c r="T89" s="3"/>
      <c r="U89" s="3"/>
      <c r="V89" s="101">
        <f t="shared" si="45"/>
        <v>81</v>
      </c>
      <c r="W89" s="102">
        <f t="shared" si="46"/>
        <v>135</v>
      </c>
      <c r="X89" s="103">
        <f t="shared" si="47"/>
        <v>0</v>
      </c>
      <c r="Y89" s="101">
        <f t="shared" si="48"/>
        <v>54</v>
      </c>
      <c r="Z89" s="102">
        <f t="shared" si="49"/>
        <v>135</v>
      </c>
      <c r="AA89" s="104">
        <f t="shared" si="50"/>
        <v>0</v>
      </c>
      <c r="AB89" s="105">
        <f t="shared" si="51"/>
        <v>135</v>
      </c>
      <c r="AC89" s="101">
        <f t="shared" si="52"/>
        <v>0</v>
      </c>
      <c r="AD89" s="102">
        <f t="shared" si="53"/>
        <v>135</v>
      </c>
      <c r="AE89" s="103">
        <f t="shared" si="54"/>
        <v>135</v>
      </c>
      <c r="AF89" s="104">
        <f t="shared" si="55"/>
        <v>0</v>
      </c>
      <c r="AG89" s="3"/>
      <c r="AH89" s="3"/>
      <c r="AI89" s="3"/>
      <c r="AJ89" s="3"/>
      <c r="AK89" s="3"/>
      <c r="AL89" s="3"/>
      <c r="AM89" s="3"/>
      <c r="AN89" s="3"/>
      <c r="AO89" s="21"/>
      <c r="AP89" s="21"/>
      <c r="AQ89" s="21"/>
    </row>
    <row r="90" spans="1:43" ht="15" customHeight="1" x14ac:dyDescent="0.2">
      <c r="A90" s="106" t="s">
        <v>131</v>
      </c>
      <c r="B90" s="107" t="s">
        <v>132</v>
      </c>
      <c r="C90" s="69">
        <v>3</v>
      </c>
      <c r="D90" s="69">
        <v>5</v>
      </c>
      <c r="E90" s="69"/>
      <c r="F90" s="69">
        <v>2</v>
      </c>
      <c r="G90" s="69">
        <v>5</v>
      </c>
      <c r="H90" s="69"/>
      <c r="I90" s="69">
        <v>5</v>
      </c>
      <c r="J90" s="69"/>
      <c r="K90" s="69">
        <v>5</v>
      </c>
      <c r="L90" s="69">
        <v>5</v>
      </c>
      <c r="M90" s="69"/>
      <c r="N90" s="108">
        <v>27</v>
      </c>
      <c r="O90" s="115">
        <f t="shared" si="43"/>
        <v>27</v>
      </c>
      <c r="P90" s="60"/>
      <c r="Q90" s="116"/>
      <c r="R90" s="117" t="str">
        <f t="shared" si="44"/>
        <v/>
      </c>
      <c r="S90" s="3"/>
      <c r="T90" s="3"/>
      <c r="U90" s="3"/>
      <c r="V90" s="101">
        <f t="shared" si="45"/>
        <v>81</v>
      </c>
      <c r="W90" s="102">
        <f t="shared" si="46"/>
        <v>135</v>
      </c>
      <c r="X90" s="103">
        <f t="shared" si="47"/>
        <v>0</v>
      </c>
      <c r="Y90" s="101">
        <f t="shared" si="48"/>
        <v>54</v>
      </c>
      <c r="Z90" s="102">
        <f t="shared" si="49"/>
        <v>135</v>
      </c>
      <c r="AA90" s="104">
        <f t="shared" si="50"/>
        <v>0</v>
      </c>
      <c r="AB90" s="105">
        <f t="shared" si="51"/>
        <v>135</v>
      </c>
      <c r="AC90" s="101">
        <f t="shared" si="52"/>
        <v>0</v>
      </c>
      <c r="AD90" s="102">
        <f t="shared" si="53"/>
        <v>135</v>
      </c>
      <c r="AE90" s="103">
        <f t="shared" si="54"/>
        <v>135</v>
      </c>
      <c r="AF90" s="104">
        <f t="shared" si="55"/>
        <v>0</v>
      </c>
      <c r="AG90" s="3"/>
      <c r="AH90" s="3"/>
      <c r="AI90" s="3"/>
      <c r="AJ90" s="3"/>
      <c r="AK90" s="3"/>
      <c r="AL90" s="3"/>
      <c r="AM90" s="3"/>
      <c r="AN90" s="3"/>
      <c r="AO90" s="21"/>
      <c r="AP90" s="21"/>
      <c r="AQ90" s="21"/>
    </row>
    <row r="91" spans="1:43" ht="15" customHeight="1" x14ac:dyDescent="0.2">
      <c r="A91" s="106" t="s">
        <v>133</v>
      </c>
      <c r="B91" s="107" t="s">
        <v>134</v>
      </c>
      <c r="C91" s="69">
        <v>3</v>
      </c>
      <c r="D91" s="69">
        <v>5</v>
      </c>
      <c r="E91" s="69"/>
      <c r="F91" s="69">
        <v>2</v>
      </c>
      <c r="G91" s="69">
        <v>5</v>
      </c>
      <c r="H91" s="69"/>
      <c r="I91" s="69">
        <v>5</v>
      </c>
      <c r="J91" s="69"/>
      <c r="K91" s="69">
        <v>4</v>
      </c>
      <c r="L91" s="69">
        <v>4</v>
      </c>
      <c r="M91" s="69"/>
      <c r="N91" s="108">
        <v>27</v>
      </c>
      <c r="O91" s="115">
        <f t="shared" si="43"/>
        <v>27</v>
      </c>
      <c r="P91" s="60"/>
      <c r="Q91" s="116"/>
      <c r="R91" s="117" t="str">
        <f t="shared" si="44"/>
        <v/>
      </c>
      <c r="S91" s="3"/>
      <c r="T91" s="3"/>
      <c r="U91" s="3"/>
      <c r="V91" s="101">
        <f t="shared" si="45"/>
        <v>81</v>
      </c>
      <c r="W91" s="102">
        <f t="shared" si="46"/>
        <v>135</v>
      </c>
      <c r="X91" s="103">
        <f t="shared" si="47"/>
        <v>0</v>
      </c>
      <c r="Y91" s="101">
        <f t="shared" si="48"/>
        <v>54</v>
      </c>
      <c r="Z91" s="102">
        <f t="shared" si="49"/>
        <v>135</v>
      </c>
      <c r="AA91" s="104">
        <f t="shared" si="50"/>
        <v>0</v>
      </c>
      <c r="AB91" s="105">
        <f t="shared" si="51"/>
        <v>135</v>
      </c>
      <c r="AC91" s="101">
        <f t="shared" si="52"/>
        <v>0</v>
      </c>
      <c r="AD91" s="102">
        <f t="shared" si="53"/>
        <v>108</v>
      </c>
      <c r="AE91" s="103">
        <f t="shared" si="54"/>
        <v>108</v>
      </c>
      <c r="AF91" s="104">
        <f t="shared" si="55"/>
        <v>0</v>
      </c>
      <c r="AG91" s="3"/>
      <c r="AH91" s="3"/>
      <c r="AI91" s="3"/>
      <c r="AJ91" s="3"/>
      <c r="AK91" s="3"/>
      <c r="AL91" s="3"/>
      <c r="AM91" s="3"/>
      <c r="AN91" s="3"/>
      <c r="AO91" s="21"/>
      <c r="AP91" s="21"/>
      <c r="AQ91" s="21"/>
    </row>
    <row r="92" spans="1:43" ht="15" customHeight="1" x14ac:dyDescent="0.2">
      <c r="A92" s="106" t="s">
        <v>135</v>
      </c>
      <c r="B92" s="107" t="s">
        <v>136</v>
      </c>
      <c r="C92" s="69">
        <v>3</v>
      </c>
      <c r="D92" s="69">
        <v>5</v>
      </c>
      <c r="E92" s="69"/>
      <c r="F92" s="69">
        <v>2</v>
      </c>
      <c r="G92" s="69">
        <v>5</v>
      </c>
      <c r="H92" s="69"/>
      <c r="I92" s="69">
        <v>5</v>
      </c>
      <c r="J92" s="69"/>
      <c r="K92" s="69">
        <v>4</v>
      </c>
      <c r="L92" s="69">
        <v>4</v>
      </c>
      <c r="M92" s="69"/>
      <c r="N92" s="108">
        <v>27</v>
      </c>
      <c r="O92" s="115">
        <f t="shared" si="43"/>
        <v>27</v>
      </c>
      <c r="P92" s="60"/>
      <c r="Q92" s="116"/>
      <c r="R92" s="117" t="str">
        <f t="shared" si="44"/>
        <v/>
      </c>
      <c r="S92" s="3"/>
      <c r="T92" s="3"/>
      <c r="U92" s="3"/>
      <c r="V92" s="101">
        <f t="shared" si="45"/>
        <v>81</v>
      </c>
      <c r="W92" s="102">
        <f t="shared" si="46"/>
        <v>135</v>
      </c>
      <c r="X92" s="103">
        <f t="shared" si="47"/>
        <v>0</v>
      </c>
      <c r="Y92" s="101">
        <f t="shared" si="48"/>
        <v>54</v>
      </c>
      <c r="Z92" s="102">
        <f t="shared" si="49"/>
        <v>135</v>
      </c>
      <c r="AA92" s="104">
        <f t="shared" si="50"/>
        <v>0</v>
      </c>
      <c r="AB92" s="105">
        <f t="shared" si="51"/>
        <v>135</v>
      </c>
      <c r="AC92" s="101">
        <f t="shared" si="52"/>
        <v>0</v>
      </c>
      <c r="AD92" s="102">
        <f t="shared" si="53"/>
        <v>108</v>
      </c>
      <c r="AE92" s="103">
        <f t="shared" si="54"/>
        <v>108</v>
      </c>
      <c r="AF92" s="104">
        <f t="shared" si="55"/>
        <v>0</v>
      </c>
      <c r="AG92" s="3"/>
      <c r="AH92" s="3"/>
      <c r="AI92" s="3"/>
      <c r="AJ92" s="3"/>
      <c r="AK92" s="3"/>
      <c r="AL92" s="3"/>
      <c r="AM92" s="3"/>
      <c r="AN92" s="3"/>
      <c r="AO92" s="21"/>
      <c r="AP92" s="21"/>
      <c r="AQ92" s="21"/>
    </row>
    <row r="93" spans="1:43" ht="15" customHeight="1" x14ac:dyDescent="0.2">
      <c r="A93" s="106" t="s">
        <v>137</v>
      </c>
      <c r="B93" s="107" t="s">
        <v>138</v>
      </c>
      <c r="C93" s="69">
        <v>2</v>
      </c>
      <c r="D93" s="69">
        <v>3</v>
      </c>
      <c r="E93" s="69"/>
      <c r="F93" s="69">
        <v>2</v>
      </c>
      <c r="G93" s="69">
        <v>3</v>
      </c>
      <c r="H93" s="69"/>
      <c r="I93" s="69">
        <v>3</v>
      </c>
      <c r="J93" s="69"/>
      <c r="K93" s="69">
        <v>4</v>
      </c>
      <c r="L93" s="69">
        <v>4</v>
      </c>
      <c r="M93" s="69"/>
      <c r="N93" s="108">
        <v>27</v>
      </c>
      <c r="O93" s="115">
        <f t="shared" si="43"/>
        <v>27</v>
      </c>
      <c r="P93" s="60"/>
      <c r="Q93" s="116"/>
      <c r="R93" s="117" t="str">
        <f t="shared" si="44"/>
        <v/>
      </c>
      <c r="S93" s="3"/>
      <c r="T93" s="3"/>
      <c r="U93" s="3"/>
      <c r="V93" s="101">
        <f t="shared" si="45"/>
        <v>54</v>
      </c>
      <c r="W93" s="102">
        <f t="shared" si="46"/>
        <v>81</v>
      </c>
      <c r="X93" s="103">
        <f t="shared" si="47"/>
        <v>0</v>
      </c>
      <c r="Y93" s="101">
        <f t="shared" si="48"/>
        <v>54</v>
      </c>
      <c r="Z93" s="102">
        <f t="shared" si="49"/>
        <v>81</v>
      </c>
      <c r="AA93" s="104">
        <f t="shared" si="50"/>
        <v>0</v>
      </c>
      <c r="AB93" s="105">
        <f t="shared" si="51"/>
        <v>81</v>
      </c>
      <c r="AC93" s="101">
        <f t="shared" si="52"/>
        <v>0</v>
      </c>
      <c r="AD93" s="102">
        <f t="shared" si="53"/>
        <v>108</v>
      </c>
      <c r="AE93" s="103">
        <f t="shared" si="54"/>
        <v>108</v>
      </c>
      <c r="AF93" s="104">
        <f t="shared" si="55"/>
        <v>0</v>
      </c>
      <c r="AG93" s="3"/>
      <c r="AH93" s="3"/>
      <c r="AI93" s="3"/>
      <c r="AJ93" s="3"/>
      <c r="AK93" s="3"/>
      <c r="AL93" s="3"/>
      <c r="AM93" s="3"/>
      <c r="AN93" s="3"/>
      <c r="AO93" s="21"/>
      <c r="AP93" s="21"/>
      <c r="AQ93" s="21"/>
    </row>
    <row r="94" spans="1:43" ht="15" customHeight="1" x14ac:dyDescent="0.2">
      <c r="A94" s="106" t="s">
        <v>139</v>
      </c>
      <c r="B94" s="107" t="s">
        <v>140</v>
      </c>
      <c r="C94" s="69">
        <v>2</v>
      </c>
      <c r="D94" s="69">
        <v>3</v>
      </c>
      <c r="E94" s="69"/>
      <c r="F94" s="69">
        <v>2</v>
      </c>
      <c r="G94" s="69">
        <v>3</v>
      </c>
      <c r="H94" s="69"/>
      <c r="I94" s="69">
        <v>3</v>
      </c>
      <c r="J94" s="69"/>
      <c r="K94" s="69">
        <v>4</v>
      </c>
      <c r="L94" s="69">
        <v>4</v>
      </c>
      <c r="M94" s="69"/>
      <c r="N94" s="108">
        <v>27</v>
      </c>
      <c r="O94" s="115">
        <f t="shared" si="43"/>
        <v>27</v>
      </c>
      <c r="P94" s="60"/>
      <c r="Q94" s="116"/>
      <c r="R94" s="117" t="str">
        <f t="shared" si="44"/>
        <v/>
      </c>
      <c r="S94" s="3"/>
      <c r="T94" s="3"/>
      <c r="U94" s="3"/>
      <c r="V94" s="101">
        <f t="shared" si="45"/>
        <v>54</v>
      </c>
      <c r="W94" s="102">
        <f t="shared" si="46"/>
        <v>81</v>
      </c>
      <c r="X94" s="103">
        <f t="shared" si="47"/>
        <v>0</v>
      </c>
      <c r="Y94" s="101">
        <f t="shared" si="48"/>
        <v>54</v>
      </c>
      <c r="Z94" s="102">
        <f t="shared" si="49"/>
        <v>81</v>
      </c>
      <c r="AA94" s="104">
        <f t="shared" si="50"/>
        <v>0</v>
      </c>
      <c r="AB94" s="105">
        <f t="shared" si="51"/>
        <v>81</v>
      </c>
      <c r="AC94" s="101">
        <f t="shared" si="52"/>
        <v>0</v>
      </c>
      <c r="AD94" s="102">
        <f t="shared" si="53"/>
        <v>108</v>
      </c>
      <c r="AE94" s="103">
        <f t="shared" si="54"/>
        <v>108</v>
      </c>
      <c r="AF94" s="104">
        <f t="shared" si="55"/>
        <v>0</v>
      </c>
      <c r="AG94" s="3"/>
      <c r="AH94" s="3"/>
      <c r="AI94" s="3"/>
      <c r="AJ94" s="3"/>
      <c r="AK94" s="3"/>
      <c r="AL94" s="3"/>
      <c r="AM94" s="3"/>
      <c r="AN94" s="3"/>
      <c r="AO94" s="21"/>
      <c r="AP94" s="21"/>
      <c r="AQ94" s="21"/>
    </row>
    <row r="95" spans="1:43" ht="15" customHeight="1" x14ac:dyDescent="0.2">
      <c r="A95" s="106" t="s">
        <v>141</v>
      </c>
      <c r="B95" s="107" t="s">
        <v>142</v>
      </c>
      <c r="C95" s="69">
        <v>1</v>
      </c>
      <c r="D95" s="69">
        <v>2</v>
      </c>
      <c r="E95" s="69"/>
      <c r="F95" s="69">
        <v>2</v>
      </c>
      <c r="G95" s="69">
        <v>2</v>
      </c>
      <c r="H95" s="69"/>
      <c r="I95" s="69">
        <v>2</v>
      </c>
      <c r="J95" s="69"/>
      <c r="K95" s="69">
        <v>3</v>
      </c>
      <c r="L95" s="69">
        <v>3</v>
      </c>
      <c r="M95" s="69"/>
      <c r="N95" s="108">
        <v>27</v>
      </c>
      <c r="O95" s="115">
        <f t="shared" si="43"/>
        <v>27</v>
      </c>
      <c r="P95" s="60"/>
      <c r="Q95" s="116"/>
      <c r="R95" s="117" t="str">
        <f t="shared" si="44"/>
        <v/>
      </c>
      <c r="S95" s="3"/>
      <c r="T95" s="3"/>
      <c r="U95" s="3"/>
      <c r="V95" s="101">
        <f t="shared" si="45"/>
        <v>27</v>
      </c>
      <c r="W95" s="102">
        <f t="shared" si="46"/>
        <v>54</v>
      </c>
      <c r="X95" s="103">
        <f t="shared" si="47"/>
        <v>0</v>
      </c>
      <c r="Y95" s="101">
        <f t="shared" si="48"/>
        <v>54</v>
      </c>
      <c r="Z95" s="102">
        <f t="shared" si="49"/>
        <v>54</v>
      </c>
      <c r="AA95" s="104">
        <f t="shared" si="50"/>
        <v>0</v>
      </c>
      <c r="AB95" s="105">
        <f t="shared" si="51"/>
        <v>54</v>
      </c>
      <c r="AC95" s="101">
        <f t="shared" si="52"/>
        <v>0</v>
      </c>
      <c r="AD95" s="102">
        <f t="shared" si="53"/>
        <v>81</v>
      </c>
      <c r="AE95" s="103">
        <f t="shared" si="54"/>
        <v>81</v>
      </c>
      <c r="AF95" s="104">
        <f t="shared" si="55"/>
        <v>0</v>
      </c>
      <c r="AG95" s="3"/>
      <c r="AH95" s="3"/>
      <c r="AI95" s="3"/>
      <c r="AJ95" s="3"/>
      <c r="AK95" s="3"/>
      <c r="AL95" s="3"/>
      <c r="AM95" s="3"/>
      <c r="AN95" s="3"/>
      <c r="AO95" s="21"/>
      <c r="AP95" s="21"/>
      <c r="AQ95" s="21"/>
    </row>
    <row r="96" spans="1:43" ht="15" customHeight="1" x14ac:dyDescent="0.2">
      <c r="A96" s="106" t="s">
        <v>143</v>
      </c>
      <c r="B96" s="107" t="s">
        <v>144</v>
      </c>
      <c r="C96" s="69">
        <v>1</v>
      </c>
      <c r="D96" s="69">
        <v>2</v>
      </c>
      <c r="E96" s="69"/>
      <c r="F96" s="69">
        <v>2</v>
      </c>
      <c r="G96" s="69">
        <v>2</v>
      </c>
      <c r="H96" s="69"/>
      <c r="I96" s="69">
        <v>2</v>
      </c>
      <c r="J96" s="69"/>
      <c r="K96" s="69">
        <v>3</v>
      </c>
      <c r="L96" s="69">
        <v>3</v>
      </c>
      <c r="M96" s="69"/>
      <c r="N96" s="108">
        <v>27</v>
      </c>
      <c r="O96" s="115">
        <f t="shared" si="43"/>
        <v>27</v>
      </c>
      <c r="P96" s="60"/>
      <c r="Q96" s="116"/>
      <c r="R96" s="117" t="str">
        <f t="shared" si="44"/>
        <v/>
      </c>
      <c r="S96" s="3"/>
      <c r="T96" s="3"/>
      <c r="U96" s="3"/>
      <c r="V96" s="101">
        <f t="shared" si="45"/>
        <v>27</v>
      </c>
      <c r="W96" s="102">
        <f t="shared" si="46"/>
        <v>54</v>
      </c>
      <c r="X96" s="103">
        <f t="shared" si="47"/>
        <v>0</v>
      </c>
      <c r="Y96" s="101">
        <f t="shared" si="48"/>
        <v>54</v>
      </c>
      <c r="Z96" s="102">
        <f t="shared" si="49"/>
        <v>54</v>
      </c>
      <c r="AA96" s="104">
        <f t="shared" si="50"/>
        <v>0</v>
      </c>
      <c r="AB96" s="105">
        <f t="shared" si="51"/>
        <v>54</v>
      </c>
      <c r="AC96" s="101">
        <f t="shared" si="52"/>
        <v>0</v>
      </c>
      <c r="AD96" s="102">
        <f t="shared" si="53"/>
        <v>81</v>
      </c>
      <c r="AE96" s="103">
        <f t="shared" si="54"/>
        <v>81</v>
      </c>
      <c r="AF96" s="104">
        <f t="shared" si="55"/>
        <v>0</v>
      </c>
      <c r="AG96" s="3"/>
      <c r="AH96" s="3"/>
      <c r="AI96" s="3"/>
      <c r="AJ96" s="3"/>
      <c r="AK96" s="3"/>
      <c r="AL96" s="3"/>
      <c r="AM96" s="3"/>
      <c r="AN96" s="3"/>
      <c r="AO96" s="21"/>
      <c r="AP96" s="21"/>
      <c r="AQ96" s="21"/>
    </row>
    <row r="97" spans="1:43" ht="15" customHeight="1" x14ac:dyDescent="0.2">
      <c r="A97" s="106" t="s">
        <v>145</v>
      </c>
      <c r="B97" s="107" t="s">
        <v>146</v>
      </c>
      <c r="C97" s="69">
        <v>1</v>
      </c>
      <c r="D97" s="69">
        <v>2</v>
      </c>
      <c r="E97" s="69"/>
      <c r="F97" s="69">
        <v>1</v>
      </c>
      <c r="G97" s="69">
        <v>2</v>
      </c>
      <c r="H97" s="69"/>
      <c r="I97" s="69">
        <v>2</v>
      </c>
      <c r="J97" s="69"/>
      <c r="K97" s="69">
        <v>2</v>
      </c>
      <c r="L97" s="69">
        <v>2</v>
      </c>
      <c r="M97" s="69"/>
      <c r="N97" s="108">
        <v>27</v>
      </c>
      <c r="O97" s="115">
        <f t="shared" si="43"/>
        <v>27</v>
      </c>
      <c r="P97" s="60"/>
      <c r="Q97" s="116"/>
      <c r="R97" s="117" t="str">
        <f t="shared" si="44"/>
        <v/>
      </c>
      <c r="S97" s="3"/>
      <c r="T97" s="3"/>
      <c r="U97" s="3"/>
      <c r="V97" s="101">
        <f t="shared" si="45"/>
        <v>27</v>
      </c>
      <c r="W97" s="102">
        <f t="shared" si="46"/>
        <v>54</v>
      </c>
      <c r="X97" s="103">
        <f t="shared" si="47"/>
        <v>0</v>
      </c>
      <c r="Y97" s="101">
        <f t="shared" si="48"/>
        <v>27</v>
      </c>
      <c r="Z97" s="102">
        <f t="shared" si="49"/>
        <v>54</v>
      </c>
      <c r="AA97" s="104">
        <f t="shared" si="50"/>
        <v>0</v>
      </c>
      <c r="AB97" s="105">
        <f t="shared" si="51"/>
        <v>54</v>
      </c>
      <c r="AC97" s="101">
        <f t="shared" si="52"/>
        <v>0</v>
      </c>
      <c r="AD97" s="102">
        <f t="shared" si="53"/>
        <v>54</v>
      </c>
      <c r="AE97" s="103">
        <f t="shared" si="54"/>
        <v>54</v>
      </c>
      <c r="AF97" s="104">
        <f t="shared" si="55"/>
        <v>0</v>
      </c>
      <c r="AG97" s="3"/>
      <c r="AH97" s="3"/>
      <c r="AI97" s="3"/>
      <c r="AJ97" s="3"/>
      <c r="AK97" s="3"/>
      <c r="AL97" s="3"/>
      <c r="AM97" s="3"/>
      <c r="AN97" s="3"/>
      <c r="AO97" s="21"/>
      <c r="AP97" s="21"/>
      <c r="AQ97" s="21"/>
    </row>
    <row r="98" spans="1:43" ht="15" customHeight="1" x14ac:dyDescent="0.2">
      <c r="A98" s="106" t="s">
        <v>147</v>
      </c>
      <c r="B98" s="107" t="s">
        <v>148</v>
      </c>
      <c r="C98" s="69">
        <v>1</v>
      </c>
      <c r="D98" s="69">
        <v>2</v>
      </c>
      <c r="E98" s="69"/>
      <c r="F98" s="69">
        <v>1</v>
      </c>
      <c r="G98" s="69">
        <v>2</v>
      </c>
      <c r="H98" s="69"/>
      <c r="I98" s="69">
        <v>2</v>
      </c>
      <c r="J98" s="69"/>
      <c r="K98" s="69">
        <v>2</v>
      </c>
      <c r="L98" s="69">
        <v>2</v>
      </c>
      <c r="M98" s="69"/>
      <c r="N98" s="108">
        <v>27</v>
      </c>
      <c r="O98" s="115">
        <f t="shared" si="43"/>
        <v>27</v>
      </c>
      <c r="P98" s="60"/>
      <c r="Q98" s="116"/>
      <c r="R98" s="117" t="str">
        <f t="shared" si="44"/>
        <v/>
      </c>
      <c r="S98" s="3"/>
      <c r="T98" s="3"/>
      <c r="U98" s="3"/>
      <c r="V98" s="101">
        <f t="shared" si="45"/>
        <v>27</v>
      </c>
      <c r="W98" s="102">
        <f t="shared" si="46"/>
        <v>54</v>
      </c>
      <c r="X98" s="103">
        <f t="shared" si="47"/>
        <v>0</v>
      </c>
      <c r="Y98" s="101">
        <f t="shared" si="48"/>
        <v>27</v>
      </c>
      <c r="Z98" s="102">
        <f t="shared" si="49"/>
        <v>54</v>
      </c>
      <c r="AA98" s="104">
        <f t="shared" si="50"/>
        <v>0</v>
      </c>
      <c r="AB98" s="105">
        <f t="shared" si="51"/>
        <v>54</v>
      </c>
      <c r="AC98" s="101">
        <f t="shared" si="52"/>
        <v>0</v>
      </c>
      <c r="AD98" s="102">
        <f t="shared" si="53"/>
        <v>54</v>
      </c>
      <c r="AE98" s="103">
        <f t="shared" si="54"/>
        <v>54</v>
      </c>
      <c r="AF98" s="104">
        <f t="shared" si="55"/>
        <v>0</v>
      </c>
      <c r="AG98" s="3"/>
      <c r="AH98" s="3"/>
      <c r="AI98" s="3"/>
      <c r="AJ98" s="3"/>
      <c r="AK98" s="3"/>
      <c r="AL98" s="3"/>
      <c r="AM98" s="3"/>
      <c r="AN98" s="3"/>
      <c r="AO98" s="21"/>
      <c r="AP98" s="21"/>
      <c r="AQ98" s="21"/>
    </row>
    <row r="99" spans="1:43" ht="15" customHeight="1" x14ac:dyDescent="0.2">
      <c r="A99" s="106" t="s">
        <v>149</v>
      </c>
      <c r="B99" s="107" t="s">
        <v>150</v>
      </c>
      <c r="C99" s="69">
        <v>1</v>
      </c>
      <c r="D99" s="69">
        <v>2</v>
      </c>
      <c r="E99" s="69"/>
      <c r="F99" s="69">
        <v>1</v>
      </c>
      <c r="G99" s="69">
        <v>2</v>
      </c>
      <c r="H99" s="69"/>
      <c r="I99" s="69">
        <v>2</v>
      </c>
      <c r="J99" s="69"/>
      <c r="K99" s="69">
        <v>2</v>
      </c>
      <c r="L99" s="69">
        <v>2</v>
      </c>
      <c r="M99" s="69"/>
      <c r="N99" s="108">
        <v>27</v>
      </c>
      <c r="O99" s="115">
        <f t="shared" si="43"/>
        <v>27</v>
      </c>
      <c r="P99" s="60"/>
      <c r="Q99" s="116"/>
      <c r="R99" s="117" t="str">
        <f t="shared" si="44"/>
        <v/>
      </c>
      <c r="S99" s="3"/>
      <c r="T99" s="3"/>
      <c r="U99" s="3"/>
      <c r="V99" s="101">
        <f t="shared" si="45"/>
        <v>27</v>
      </c>
      <c r="W99" s="102">
        <f t="shared" si="46"/>
        <v>54</v>
      </c>
      <c r="X99" s="103">
        <f t="shared" si="47"/>
        <v>0</v>
      </c>
      <c r="Y99" s="101">
        <f t="shared" si="48"/>
        <v>27</v>
      </c>
      <c r="Z99" s="102">
        <f t="shared" si="49"/>
        <v>54</v>
      </c>
      <c r="AA99" s="104">
        <f t="shared" si="50"/>
        <v>0</v>
      </c>
      <c r="AB99" s="105">
        <f t="shared" si="51"/>
        <v>54</v>
      </c>
      <c r="AC99" s="101">
        <f t="shared" si="52"/>
        <v>0</v>
      </c>
      <c r="AD99" s="102">
        <f t="shared" si="53"/>
        <v>54</v>
      </c>
      <c r="AE99" s="103">
        <f t="shared" si="54"/>
        <v>54</v>
      </c>
      <c r="AF99" s="104">
        <f t="shared" si="55"/>
        <v>0</v>
      </c>
      <c r="AG99" s="3"/>
      <c r="AH99" s="3"/>
      <c r="AI99" s="3"/>
      <c r="AJ99" s="3"/>
      <c r="AK99" s="3"/>
      <c r="AL99" s="3"/>
      <c r="AM99" s="3"/>
      <c r="AN99" s="3"/>
      <c r="AO99" s="21"/>
      <c r="AP99" s="21"/>
      <c r="AQ99" s="21"/>
    </row>
    <row r="100" spans="1:43" ht="15" customHeight="1" x14ac:dyDescent="0.2">
      <c r="A100" s="106" t="s">
        <v>151</v>
      </c>
      <c r="B100" s="107" t="s">
        <v>152</v>
      </c>
      <c r="C100" s="69">
        <v>1</v>
      </c>
      <c r="D100" s="69">
        <v>2</v>
      </c>
      <c r="E100" s="69"/>
      <c r="F100" s="69">
        <v>1</v>
      </c>
      <c r="G100" s="69">
        <v>2</v>
      </c>
      <c r="H100" s="69"/>
      <c r="I100" s="69">
        <v>2</v>
      </c>
      <c r="J100" s="69"/>
      <c r="K100" s="69">
        <v>2</v>
      </c>
      <c r="L100" s="69">
        <v>2</v>
      </c>
      <c r="M100" s="69"/>
      <c r="N100" s="108">
        <v>27</v>
      </c>
      <c r="O100" s="115">
        <f t="shared" si="43"/>
        <v>27</v>
      </c>
      <c r="P100" s="60"/>
      <c r="Q100" s="116"/>
      <c r="R100" s="117" t="str">
        <f t="shared" si="44"/>
        <v/>
      </c>
      <c r="S100" s="3"/>
      <c r="T100" s="3"/>
      <c r="U100" s="3"/>
      <c r="V100" s="101">
        <f t="shared" si="45"/>
        <v>27</v>
      </c>
      <c r="W100" s="102">
        <f t="shared" si="46"/>
        <v>54</v>
      </c>
      <c r="X100" s="103">
        <f t="shared" si="47"/>
        <v>0</v>
      </c>
      <c r="Y100" s="101">
        <f t="shared" si="48"/>
        <v>27</v>
      </c>
      <c r="Z100" s="102">
        <f t="shared" si="49"/>
        <v>54</v>
      </c>
      <c r="AA100" s="104">
        <f t="shared" si="50"/>
        <v>0</v>
      </c>
      <c r="AB100" s="105">
        <f t="shared" si="51"/>
        <v>54</v>
      </c>
      <c r="AC100" s="101">
        <f t="shared" si="52"/>
        <v>0</v>
      </c>
      <c r="AD100" s="102">
        <f t="shared" si="53"/>
        <v>54</v>
      </c>
      <c r="AE100" s="103">
        <f t="shared" si="54"/>
        <v>54</v>
      </c>
      <c r="AF100" s="104">
        <f t="shared" si="55"/>
        <v>0</v>
      </c>
      <c r="AG100" s="3"/>
      <c r="AH100" s="3"/>
      <c r="AI100" s="3"/>
      <c r="AJ100" s="3"/>
      <c r="AK100" s="3"/>
      <c r="AL100" s="3"/>
      <c r="AM100" s="3"/>
      <c r="AN100" s="3"/>
      <c r="AO100" s="21"/>
      <c r="AP100" s="21"/>
      <c r="AQ100" s="21"/>
    </row>
    <row r="101" spans="1:43" ht="15" customHeight="1" thickBot="1" x14ac:dyDescent="0.25">
      <c r="A101" s="109" t="s">
        <v>153</v>
      </c>
      <c r="B101" s="110" t="s">
        <v>154</v>
      </c>
      <c r="C101" s="111">
        <v>1</v>
      </c>
      <c r="D101" s="111">
        <v>2</v>
      </c>
      <c r="E101" s="111"/>
      <c r="F101" s="111"/>
      <c r="G101" s="111">
        <v>2</v>
      </c>
      <c r="H101" s="111"/>
      <c r="I101" s="111">
        <v>2</v>
      </c>
      <c r="J101" s="111"/>
      <c r="K101" s="111">
        <v>2</v>
      </c>
      <c r="L101" s="111">
        <v>2</v>
      </c>
      <c r="M101" s="111"/>
      <c r="N101" s="112">
        <v>27</v>
      </c>
      <c r="O101" s="118">
        <f t="shared" si="43"/>
        <v>27</v>
      </c>
      <c r="P101" s="60"/>
      <c r="Q101" s="119"/>
      <c r="R101" s="120" t="str">
        <f t="shared" si="44"/>
        <v/>
      </c>
      <c r="S101" s="3"/>
      <c r="T101" s="3"/>
      <c r="U101" s="3"/>
      <c r="V101" s="101">
        <f t="shared" si="45"/>
        <v>27</v>
      </c>
      <c r="W101" s="102">
        <f t="shared" si="46"/>
        <v>54</v>
      </c>
      <c r="X101" s="103">
        <f t="shared" si="47"/>
        <v>0</v>
      </c>
      <c r="Y101" s="101">
        <f t="shared" si="48"/>
        <v>0</v>
      </c>
      <c r="Z101" s="102">
        <f t="shared" si="49"/>
        <v>54</v>
      </c>
      <c r="AA101" s="104">
        <f t="shared" si="50"/>
        <v>0</v>
      </c>
      <c r="AB101" s="105">
        <f t="shared" si="51"/>
        <v>54</v>
      </c>
      <c r="AC101" s="101">
        <f t="shared" si="52"/>
        <v>0</v>
      </c>
      <c r="AD101" s="102">
        <f t="shared" si="53"/>
        <v>54</v>
      </c>
      <c r="AE101" s="103">
        <f t="shared" si="54"/>
        <v>54</v>
      </c>
      <c r="AF101" s="104">
        <f t="shared" si="55"/>
        <v>0</v>
      </c>
      <c r="AG101" s="3"/>
      <c r="AH101" s="3"/>
      <c r="AI101" s="3"/>
      <c r="AJ101" s="3"/>
      <c r="AK101" s="3"/>
      <c r="AL101" s="3"/>
      <c r="AM101" s="3"/>
      <c r="AN101" s="3"/>
      <c r="AO101" s="21"/>
      <c r="AP101" s="21"/>
      <c r="AQ101" s="21"/>
    </row>
    <row r="102" spans="1:43" ht="15" customHeight="1" thickBot="1" x14ac:dyDescent="0.25">
      <c r="A102" s="92" t="s">
        <v>155</v>
      </c>
      <c r="B102" s="93"/>
      <c r="C102" s="94" t="s">
        <v>118</v>
      </c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49"/>
      <c r="O102" s="49"/>
      <c r="P102" s="49"/>
      <c r="Q102" s="113"/>
      <c r="R102" s="114"/>
      <c r="S102" s="52"/>
      <c r="T102" s="52"/>
      <c r="U102" s="52"/>
      <c r="V102" s="101"/>
      <c r="W102" s="102"/>
      <c r="X102" s="103"/>
      <c r="Y102" s="101"/>
      <c r="Z102" s="102"/>
      <c r="AA102" s="104"/>
      <c r="AB102" s="105"/>
      <c r="AC102" s="101"/>
      <c r="AD102" s="102"/>
      <c r="AE102" s="103"/>
      <c r="AF102" s="104"/>
      <c r="AG102" s="52"/>
      <c r="AH102" s="52"/>
      <c r="AI102" s="52"/>
      <c r="AJ102" s="52"/>
      <c r="AK102" s="52"/>
      <c r="AL102" s="52"/>
      <c r="AM102" s="52"/>
      <c r="AN102" s="52"/>
      <c r="AO102" s="21"/>
      <c r="AP102" s="21"/>
      <c r="AQ102" s="21"/>
    </row>
    <row r="103" spans="1:43" ht="15" customHeight="1" x14ac:dyDescent="0.2">
      <c r="A103" s="98" t="s">
        <v>156</v>
      </c>
      <c r="B103" s="99" t="s">
        <v>157</v>
      </c>
      <c r="C103" s="58">
        <v>1</v>
      </c>
      <c r="D103" s="58">
        <v>2</v>
      </c>
      <c r="E103" s="58"/>
      <c r="F103" s="58"/>
      <c r="G103" s="58">
        <v>2</v>
      </c>
      <c r="H103" s="58"/>
      <c r="I103" s="58">
        <v>2</v>
      </c>
      <c r="J103" s="58"/>
      <c r="K103" s="58"/>
      <c r="L103" s="58"/>
      <c r="M103" s="58"/>
      <c r="N103" s="100">
        <v>23</v>
      </c>
      <c r="O103" s="59">
        <f t="shared" ref="O103:O120" si="57">N103</f>
        <v>23</v>
      </c>
      <c r="P103" s="60"/>
      <c r="Q103" s="61"/>
      <c r="R103" s="62" t="str">
        <f t="shared" ref="R103:R120" si="58">IF(Q103*N103=0,"",Q103*N103)</f>
        <v/>
      </c>
      <c r="S103" s="3"/>
      <c r="T103" s="3"/>
      <c r="U103" s="3"/>
      <c r="V103" s="101">
        <f t="shared" ref="V103:V120" si="59">C103*N103</f>
        <v>23</v>
      </c>
      <c r="W103" s="102">
        <f t="shared" ref="W103:W120" si="60">D103*N103</f>
        <v>46</v>
      </c>
      <c r="X103" s="103">
        <f t="shared" ref="X103:X120" si="61">E103*O103</f>
        <v>0</v>
      </c>
      <c r="Y103" s="101">
        <f t="shared" ref="Y103:Y120" si="62">F103*N103</f>
        <v>0</v>
      </c>
      <c r="Z103" s="102">
        <f t="shared" ref="Z103:Z119" si="63">G103*N103</f>
        <v>46</v>
      </c>
      <c r="AA103" s="104">
        <f t="shared" ref="AA103:AA120" si="64">H103*N103</f>
        <v>0</v>
      </c>
      <c r="AB103" s="105">
        <f t="shared" ref="AB103:AB120" si="65">I103*N103</f>
        <v>46</v>
      </c>
      <c r="AC103" s="101">
        <f t="shared" ref="AC103:AC120" si="66">J103*N103</f>
        <v>0</v>
      </c>
      <c r="AD103" s="102">
        <f t="shared" ref="AD103:AD120" si="67">K103*N103</f>
        <v>0</v>
      </c>
      <c r="AE103" s="103">
        <f t="shared" ref="AE103:AE120" si="68">L103*N103</f>
        <v>0</v>
      </c>
      <c r="AF103" s="104">
        <f t="shared" ref="AF103:AF120" si="69">M103*N103</f>
        <v>0</v>
      </c>
      <c r="AG103" s="3"/>
      <c r="AH103" s="3"/>
      <c r="AI103" s="3"/>
      <c r="AJ103" s="3"/>
      <c r="AK103" s="3"/>
      <c r="AL103" s="3"/>
      <c r="AM103" s="3"/>
      <c r="AN103" s="3"/>
      <c r="AO103" s="21"/>
      <c r="AP103" s="21"/>
      <c r="AQ103" s="21"/>
    </row>
    <row r="104" spans="1:43" ht="15" customHeight="1" x14ac:dyDescent="0.2">
      <c r="A104" s="106" t="s">
        <v>158</v>
      </c>
      <c r="B104" s="107" t="s">
        <v>159</v>
      </c>
      <c r="C104" s="69">
        <v>1</v>
      </c>
      <c r="D104" s="69">
        <v>2</v>
      </c>
      <c r="E104" s="69"/>
      <c r="F104" s="69"/>
      <c r="G104" s="69">
        <v>2</v>
      </c>
      <c r="H104" s="69"/>
      <c r="I104" s="69">
        <v>2</v>
      </c>
      <c r="J104" s="69"/>
      <c r="K104" s="69"/>
      <c r="L104" s="69"/>
      <c r="M104" s="69"/>
      <c r="N104" s="108">
        <v>23</v>
      </c>
      <c r="O104" s="71">
        <f t="shared" si="57"/>
        <v>23</v>
      </c>
      <c r="P104" s="60"/>
      <c r="Q104" s="72"/>
      <c r="R104" s="73" t="str">
        <f t="shared" si="58"/>
        <v/>
      </c>
      <c r="S104" s="3"/>
      <c r="T104" s="3"/>
      <c r="U104" s="3"/>
      <c r="V104" s="101">
        <f t="shared" si="59"/>
        <v>23</v>
      </c>
      <c r="W104" s="102">
        <f t="shared" si="60"/>
        <v>46</v>
      </c>
      <c r="X104" s="103">
        <f t="shared" si="61"/>
        <v>0</v>
      </c>
      <c r="Y104" s="101">
        <f t="shared" si="62"/>
        <v>0</v>
      </c>
      <c r="Z104" s="102">
        <f t="shared" si="63"/>
        <v>46</v>
      </c>
      <c r="AA104" s="104">
        <f t="shared" si="64"/>
        <v>0</v>
      </c>
      <c r="AB104" s="105">
        <f t="shared" si="65"/>
        <v>46</v>
      </c>
      <c r="AC104" s="101">
        <f t="shared" si="66"/>
        <v>0</v>
      </c>
      <c r="AD104" s="102">
        <f t="shared" si="67"/>
        <v>0</v>
      </c>
      <c r="AE104" s="103">
        <f t="shared" si="68"/>
        <v>0</v>
      </c>
      <c r="AF104" s="104">
        <f t="shared" si="69"/>
        <v>0</v>
      </c>
      <c r="AG104" s="3"/>
      <c r="AH104" s="3"/>
      <c r="AI104" s="3"/>
      <c r="AJ104" s="3"/>
      <c r="AK104" s="3"/>
      <c r="AL104" s="3"/>
      <c r="AM104" s="3"/>
      <c r="AN104" s="3"/>
      <c r="AO104" s="21"/>
      <c r="AP104" s="21"/>
      <c r="AQ104" s="21"/>
    </row>
    <row r="105" spans="1:43" ht="15" customHeight="1" x14ac:dyDescent="0.2">
      <c r="A105" s="106" t="s">
        <v>160</v>
      </c>
      <c r="B105" s="107" t="s">
        <v>161</v>
      </c>
      <c r="C105" s="69">
        <v>1</v>
      </c>
      <c r="D105" s="69">
        <v>2</v>
      </c>
      <c r="E105" s="69"/>
      <c r="F105" s="69"/>
      <c r="G105" s="69">
        <v>2</v>
      </c>
      <c r="H105" s="69"/>
      <c r="I105" s="69">
        <v>2</v>
      </c>
      <c r="J105" s="69"/>
      <c r="K105" s="69"/>
      <c r="L105" s="69"/>
      <c r="M105" s="69"/>
      <c r="N105" s="108">
        <v>23</v>
      </c>
      <c r="O105" s="71">
        <f t="shared" si="57"/>
        <v>23</v>
      </c>
      <c r="P105" s="60"/>
      <c r="Q105" s="72"/>
      <c r="R105" s="73" t="str">
        <f t="shared" si="58"/>
        <v/>
      </c>
      <c r="S105" s="3"/>
      <c r="T105" s="3"/>
      <c r="U105" s="3"/>
      <c r="V105" s="101">
        <f t="shared" si="59"/>
        <v>23</v>
      </c>
      <c r="W105" s="102">
        <f t="shared" si="60"/>
        <v>46</v>
      </c>
      <c r="X105" s="103">
        <f t="shared" si="61"/>
        <v>0</v>
      </c>
      <c r="Y105" s="101">
        <f t="shared" si="62"/>
        <v>0</v>
      </c>
      <c r="Z105" s="102">
        <f t="shared" si="63"/>
        <v>46</v>
      </c>
      <c r="AA105" s="104">
        <f t="shared" si="64"/>
        <v>0</v>
      </c>
      <c r="AB105" s="105">
        <f t="shared" si="65"/>
        <v>46</v>
      </c>
      <c r="AC105" s="101">
        <f t="shared" si="66"/>
        <v>0</v>
      </c>
      <c r="AD105" s="102">
        <f t="shared" si="67"/>
        <v>0</v>
      </c>
      <c r="AE105" s="103">
        <f t="shared" si="68"/>
        <v>0</v>
      </c>
      <c r="AF105" s="104">
        <f t="shared" si="69"/>
        <v>0</v>
      </c>
      <c r="AG105" s="3"/>
      <c r="AH105" s="3"/>
      <c r="AI105" s="3"/>
      <c r="AJ105" s="3"/>
      <c r="AK105" s="3"/>
      <c r="AL105" s="3"/>
      <c r="AM105" s="3"/>
      <c r="AN105" s="3"/>
      <c r="AO105" s="21"/>
      <c r="AP105" s="21"/>
      <c r="AQ105" s="21"/>
    </row>
    <row r="106" spans="1:43" ht="15" customHeight="1" x14ac:dyDescent="0.2">
      <c r="A106" s="106" t="s">
        <v>162</v>
      </c>
      <c r="B106" s="107" t="s">
        <v>163</v>
      </c>
      <c r="C106" s="69">
        <v>1</v>
      </c>
      <c r="D106" s="69">
        <v>2</v>
      </c>
      <c r="E106" s="69"/>
      <c r="F106" s="69">
        <v>1</v>
      </c>
      <c r="G106" s="69">
        <v>2</v>
      </c>
      <c r="H106" s="69"/>
      <c r="I106" s="69">
        <v>2</v>
      </c>
      <c r="J106" s="69"/>
      <c r="K106" s="69">
        <v>1</v>
      </c>
      <c r="L106" s="69">
        <v>1</v>
      </c>
      <c r="M106" s="69"/>
      <c r="N106" s="108">
        <v>23</v>
      </c>
      <c r="O106" s="71">
        <f t="shared" si="57"/>
        <v>23</v>
      </c>
      <c r="P106" s="60"/>
      <c r="Q106" s="72"/>
      <c r="R106" s="73" t="str">
        <f t="shared" si="58"/>
        <v/>
      </c>
      <c r="S106" s="3"/>
      <c r="T106" s="3"/>
      <c r="U106" s="3"/>
      <c r="V106" s="101">
        <f t="shared" si="59"/>
        <v>23</v>
      </c>
      <c r="W106" s="102">
        <f t="shared" si="60"/>
        <v>46</v>
      </c>
      <c r="X106" s="103">
        <f t="shared" si="61"/>
        <v>0</v>
      </c>
      <c r="Y106" s="101">
        <f t="shared" si="62"/>
        <v>23</v>
      </c>
      <c r="Z106" s="102">
        <f t="shared" si="63"/>
        <v>46</v>
      </c>
      <c r="AA106" s="104">
        <f t="shared" si="64"/>
        <v>0</v>
      </c>
      <c r="AB106" s="105">
        <f t="shared" si="65"/>
        <v>46</v>
      </c>
      <c r="AC106" s="101">
        <f t="shared" si="66"/>
        <v>0</v>
      </c>
      <c r="AD106" s="102">
        <f t="shared" si="67"/>
        <v>23</v>
      </c>
      <c r="AE106" s="103">
        <f t="shared" si="68"/>
        <v>23</v>
      </c>
      <c r="AF106" s="104">
        <f t="shared" si="69"/>
        <v>0</v>
      </c>
      <c r="AG106" s="3"/>
      <c r="AH106" s="3"/>
      <c r="AI106" s="3"/>
      <c r="AJ106" s="3"/>
      <c r="AK106" s="3"/>
      <c r="AL106" s="3"/>
      <c r="AM106" s="3"/>
      <c r="AN106" s="3"/>
      <c r="AO106" s="21"/>
      <c r="AP106" s="21"/>
      <c r="AQ106" s="21"/>
    </row>
    <row r="107" spans="1:43" ht="15" customHeight="1" x14ac:dyDescent="0.2">
      <c r="A107" s="106" t="s">
        <v>164</v>
      </c>
      <c r="B107" s="107" t="s">
        <v>165</v>
      </c>
      <c r="C107" s="69">
        <v>1</v>
      </c>
      <c r="D107" s="69">
        <v>2</v>
      </c>
      <c r="E107" s="69"/>
      <c r="F107" s="69">
        <v>1</v>
      </c>
      <c r="G107" s="69">
        <v>2</v>
      </c>
      <c r="H107" s="69"/>
      <c r="I107" s="69">
        <v>2</v>
      </c>
      <c r="J107" s="69"/>
      <c r="K107" s="69">
        <v>1</v>
      </c>
      <c r="L107" s="69">
        <v>1</v>
      </c>
      <c r="M107" s="69"/>
      <c r="N107" s="108">
        <v>23</v>
      </c>
      <c r="O107" s="115">
        <f t="shared" si="57"/>
        <v>23</v>
      </c>
      <c r="P107" s="60"/>
      <c r="Q107" s="116"/>
      <c r="R107" s="117" t="str">
        <f t="shared" si="58"/>
        <v/>
      </c>
      <c r="S107" s="3"/>
      <c r="T107" s="3"/>
      <c r="U107" s="3"/>
      <c r="V107" s="101">
        <f t="shared" si="59"/>
        <v>23</v>
      </c>
      <c r="W107" s="102">
        <f t="shared" si="60"/>
        <v>46</v>
      </c>
      <c r="X107" s="103">
        <f t="shared" si="61"/>
        <v>0</v>
      </c>
      <c r="Y107" s="101">
        <f t="shared" si="62"/>
        <v>23</v>
      </c>
      <c r="Z107" s="102">
        <f t="shared" si="63"/>
        <v>46</v>
      </c>
      <c r="AA107" s="104">
        <f t="shared" si="64"/>
        <v>0</v>
      </c>
      <c r="AB107" s="105">
        <f t="shared" si="65"/>
        <v>46</v>
      </c>
      <c r="AC107" s="101">
        <f t="shared" si="66"/>
        <v>0</v>
      </c>
      <c r="AD107" s="102">
        <f t="shared" si="67"/>
        <v>23</v>
      </c>
      <c r="AE107" s="103">
        <f t="shared" si="68"/>
        <v>23</v>
      </c>
      <c r="AF107" s="104">
        <f t="shared" si="69"/>
        <v>0</v>
      </c>
      <c r="AG107" s="3"/>
      <c r="AH107" s="3"/>
      <c r="AI107" s="3"/>
      <c r="AJ107" s="3"/>
      <c r="AK107" s="3"/>
      <c r="AL107" s="3"/>
      <c r="AM107" s="3"/>
      <c r="AN107" s="3"/>
      <c r="AO107" s="21"/>
      <c r="AP107" s="21"/>
      <c r="AQ107" s="21"/>
    </row>
    <row r="108" spans="1:43" ht="15" customHeight="1" x14ac:dyDescent="0.2">
      <c r="A108" s="106" t="s">
        <v>166</v>
      </c>
      <c r="B108" s="107" t="s">
        <v>167</v>
      </c>
      <c r="C108" s="69">
        <v>1</v>
      </c>
      <c r="D108" s="69">
        <v>2</v>
      </c>
      <c r="E108" s="69"/>
      <c r="F108" s="69">
        <v>1</v>
      </c>
      <c r="G108" s="69">
        <v>2</v>
      </c>
      <c r="H108" s="69"/>
      <c r="I108" s="69">
        <v>2</v>
      </c>
      <c r="J108" s="69"/>
      <c r="K108" s="69">
        <v>1</v>
      </c>
      <c r="L108" s="69">
        <v>1</v>
      </c>
      <c r="M108" s="69"/>
      <c r="N108" s="108">
        <v>23</v>
      </c>
      <c r="O108" s="115">
        <f t="shared" si="57"/>
        <v>23</v>
      </c>
      <c r="P108" s="60"/>
      <c r="Q108" s="116"/>
      <c r="R108" s="117" t="str">
        <f t="shared" si="58"/>
        <v/>
      </c>
      <c r="S108" s="3"/>
      <c r="T108" s="3"/>
      <c r="U108" s="3"/>
      <c r="V108" s="101">
        <f t="shared" si="59"/>
        <v>23</v>
      </c>
      <c r="W108" s="102">
        <f t="shared" si="60"/>
        <v>46</v>
      </c>
      <c r="X108" s="103">
        <f t="shared" si="61"/>
        <v>0</v>
      </c>
      <c r="Y108" s="101">
        <f t="shared" si="62"/>
        <v>23</v>
      </c>
      <c r="Z108" s="102">
        <f t="shared" si="63"/>
        <v>46</v>
      </c>
      <c r="AA108" s="104">
        <f t="shared" si="64"/>
        <v>0</v>
      </c>
      <c r="AB108" s="105">
        <f t="shared" si="65"/>
        <v>46</v>
      </c>
      <c r="AC108" s="101">
        <f t="shared" si="66"/>
        <v>0</v>
      </c>
      <c r="AD108" s="102">
        <f t="shared" si="67"/>
        <v>23</v>
      </c>
      <c r="AE108" s="103">
        <f t="shared" si="68"/>
        <v>23</v>
      </c>
      <c r="AF108" s="104">
        <f t="shared" si="69"/>
        <v>0</v>
      </c>
      <c r="AG108" s="3"/>
      <c r="AH108" s="3"/>
      <c r="AI108" s="3"/>
      <c r="AJ108" s="3"/>
      <c r="AK108" s="3"/>
      <c r="AL108" s="3"/>
      <c r="AM108" s="3"/>
      <c r="AN108" s="3"/>
      <c r="AO108" s="21"/>
      <c r="AP108" s="21"/>
      <c r="AQ108" s="21"/>
    </row>
    <row r="109" spans="1:43" ht="15" customHeight="1" x14ac:dyDescent="0.2">
      <c r="A109" s="106" t="s">
        <v>168</v>
      </c>
      <c r="B109" s="107" t="s">
        <v>169</v>
      </c>
      <c r="C109" s="69">
        <v>1</v>
      </c>
      <c r="D109" s="69">
        <v>2</v>
      </c>
      <c r="E109" s="69"/>
      <c r="F109" s="69">
        <v>1</v>
      </c>
      <c r="G109" s="69">
        <v>2</v>
      </c>
      <c r="H109" s="69"/>
      <c r="I109" s="69">
        <v>2</v>
      </c>
      <c r="J109" s="69"/>
      <c r="K109" s="69">
        <v>1</v>
      </c>
      <c r="L109" s="69">
        <v>1</v>
      </c>
      <c r="M109" s="69"/>
      <c r="N109" s="108">
        <v>23</v>
      </c>
      <c r="O109" s="115">
        <f t="shared" si="57"/>
        <v>23</v>
      </c>
      <c r="P109" s="60"/>
      <c r="Q109" s="116"/>
      <c r="R109" s="117" t="str">
        <f t="shared" si="58"/>
        <v/>
      </c>
      <c r="S109" s="3"/>
      <c r="T109" s="3"/>
      <c r="U109" s="3"/>
      <c r="V109" s="101">
        <f t="shared" si="59"/>
        <v>23</v>
      </c>
      <c r="W109" s="102">
        <f t="shared" si="60"/>
        <v>46</v>
      </c>
      <c r="X109" s="103">
        <f t="shared" si="61"/>
        <v>0</v>
      </c>
      <c r="Y109" s="101">
        <f t="shared" si="62"/>
        <v>23</v>
      </c>
      <c r="Z109" s="102">
        <f t="shared" si="63"/>
        <v>46</v>
      </c>
      <c r="AA109" s="104">
        <f t="shared" si="64"/>
        <v>0</v>
      </c>
      <c r="AB109" s="105">
        <f t="shared" si="65"/>
        <v>46</v>
      </c>
      <c r="AC109" s="101">
        <f t="shared" si="66"/>
        <v>0</v>
      </c>
      <c r="AD109" s="102">
        <f t="shared" si="67"/>
        <v>23</v>
      </c>
      <c r="AE109" s="103">
        <f t="shared" si="68"/>
        <v>23</v>
      </c>
      <c r="AF109" s="104">
        <f t="shared" si="69"/>
        <v>0</v>
      </c>
      <c r="AG109" s="3"/>
      <c r="AH109" s="3"/>
      <c r="AI109" s="3"/>
      <c r="AJ109" s="3"/>
      <c r="AK109" s="3"/>
      <c r="AL109" s="3"/>
      <c r="AM109" s="3"/>
      <c r="AN109" s="3"/>
      <c r="AO109" s="21"/>
      <c r="AP109" s="21"/>
      <c r="AQ109" s="21"/>
    </row>
    <row r="110" spans="1:43" ht="15" customHeight="1" x14ac:dyDescent="0.2">
      <c r="A110" s="106" t="s">
        <v>170</v>
      </c>
      <c r="B110" s="107" t="s">
        <v>171</v>
      </c>
      <c r="C110" s="69">
        <v>1</v>
      </c>
      <c r="D110" s="69">
        <v>2</v>
      </c>
      <c r="E110" s="69"/>
      <c r="F110" s="69">
        <v>1</v>
      </c>
      <c r="G110" s="69">
        <v>2</v>
      </c>
      <c r="H110" s="69"/>
      <c r="I110" s="69">
        <v>2</v>
      </c>
      <c r="J110" s="69"/>
      <c r="K110" s="69">
        <v>1</v>
      </c>
      <c r="L110" s="69">
        <v>1</v>
      </c>
      <c r="M110" s="69"/>
      <c r="N110" s="108">
        <v>23</v>
      </c>
      <c r="O110" s="115">
        <f t="shared" si="57"/>
        <v>23</v>
      </c>
      <c r="P110" s="60"/>
      <c r="Q110" s="116"/>
      <c r="R110" s="117" t="str">
        <f t="shared" si="58"/>
        <v/>
      </c>
      <c r="S110" s="3"/>
      <c r="T110" s="3"/>
      <c r="U110" s="3"/>
      <c r="V110" s="101">
        <f t="shared" si="59"/>
        <v>23</v>
      </c>
      <c r="W110" s="102">
        <f t="shared" si="60"/>
        <v>46</v>
      </c>
      <c r="X110" s="103">
        <f t="shared" si="61"/>
        <v>0</v>
      </c>
      <c r="Y110" s="101">
        <f t="shared" si="62"/>
        <v>23</v>
      </c>
      <c r="Z110" s="102">
        <f t="shared" si="63"/>
        <v>46</v>
      </c>
      <c r="AA110" s="104">
        <f t="shared" si="64"/>
        <v>0</v>
      </c>
      <c r="AB110" s="105">
        <f t="shared" si="65"/>
        <v>46</v>
      </c>
      <c r="AC110" s="101">
        <f t="shared" si="66"/>
        <v>0</v>
      </c>
      <c r="AD110" s="102">
        <f t="shared" si="67"/>
        <v>23</v>
      </c>
      <c r="AE110" s="103">
        <f t="shared" si="68"/>
        <v>23</v>
      </c>
      <c r="AF110" s="104">
        <f t="shared" si="69"/>
        <v>0</v>
      </c>
      <c r="AG110" s="3"/>
      <c r="AH110" s="3"/>
      <c r="AI110" s="3"/>
      <c r="AJ110" s="3"/>
      <c r="AK110" s="3"/>
      <c r="AL110" s="3"/>
      <c r="AM110" s="3"/>
      <c r="AN110" s="3"/>
      <c r="AO110" s="21"/>
      <c r="AP110" s="21"/>
      <c r="AQ110" s="21"/>
    </row>
    <row r="111" spans="1:43" ht="15" customHeight="1" x14ac:dyDescent="0.2">
      <c r="A111" s="106" t="s">
        <v>172</v>
      </c>
      <c r="B111" s="107" t="s">
        <v>173</v>
      </c>
      <c r="C111" s="69">
        <v>1</v>
      </c>
      <c r="D111" s="69">
        <v>2</v>
      </c>
      <c r="E111" s="69"/>
      <c r="F111" s="69">
        <v>1</v>
      </c>
      <c r="G111" s="69">
        <v>2</v>
      </c>
      <c r="H111" s="69"/>
      <c r="I111" s="69">
        <v>2</v>
      </c>
      <c r="J111" s="69"/>
      <c r="K111" s="69">
        <v>1</v>
      </c>
      <c r="L111" s="69">
        <v>1</v>
      </c>
      <c r="M111" s="69"/>
      <c r="N111" s="108">
        <v>23</v>
      </c>
      <c r="O111" s="115">
        <f t="shared" si="57"/>
        <v>23</v>
      </c>
      <c r="P111" s="60"/>
      <c r="Q111" s="116"/>
      <c r="R111" s="117" t="str">
        <f t="shared" si="58"/>
        <v/>
      </c>
      <c r="S111" s="3"/>
      <c r="T111" s="3"/>
      <c r="U111" s="3"/>
      <c r="V111" s="101">
        <f t="shared" si="59"/>
        <v>23</v>
      </c>
      <c r="W111" s="102">
        <f t="shared" si="60"/>
        <v>46</v>
      </c>
      <c r="X111" s="103">
        <f t="shared" si="61"/>
        <v>0</v>
      </c>
      <c r="Y111" s="101">
        <f t="shared" si="62"/>
        <v>23</v>
      </c>
      <c r="Z111" s="102">
        <f t="shared" si="63"/>
        <v>46</v>
      </c>
      <c r="AA111" s="104">
        <f t="shared" si="64"/>
        <v>0</v>
      </c>
      <c r="AB111" s="105">
        <f t="shared" si="65"/>
        <v>46</v>
      </c>
      <c r="AC111" s="101">
        <f t="shared" si="66"/>
        <v>0</v>
      </c>
      <c r="AD111" s="102">
        <f t="shared" si="67"/>
        <v>23</v>
      </c>
      <c r="AE111" s="103">
        <f t="shared" si="68"/>
        <v>23</v>
      </c>
      <c r="AF111" s="104">
        <f t="shared" si="69"/>
        <v>0</v>
      </c>
      <c r="AG111" s="3"/>
      <c r="AH111" s="3"/>
      <c r="AI111" s="3"/>
      <c r="AJ111" s="3"/>
      <c r="AK111" s="3"/>
      <c r="AL111" s="3"/>
      <c r="AM111" s="3"/>
      <c r="AN111" s="3"/>
      <c r="AO111" s="21"/>
      <c r="AP111" s="21"/>
      <c r="AQ111" s="21"/>
    </row>
    <row r="112" spans="1:43" ht="15" customHeight="1" x14ac:dyDescent="0.2">
      <c r="A112" s="106" t="s">
        <v>174</v>
      </c>
      <c r="B112" s="107" t="s">
        <v>175</v>
      </c>
      <c r="C112" s="69">
        <v>1</v>
      </c>
      <c r="D112" s="69">
        <v>2</v>
      </c>
      <c r="E112" s="69"/>
      <c r="F112" s="69">
        <v>1</v>
      </c>
      <c r="G112" s="69">
        <v>2</v>
      </c>
      <c r="H112" s="69"/>
      <c r="I112" s="69">
        <v>2</v>
      </c>
      <c r="J112" s="69"/>
      <c r="K112" s="69">
        <v>1</v>
      </c>
      <c r="L112" s="69">
        <v>1</v>
      </c>
      <c r="M112" s="69"/>
      <c r="N112" s="108">
        <v>23</v>
      </c>
      <c r="O112" s="115">
        <f t="shared" si="57"/>
        <v>23</v>
      </c>
      <c r="P112" s="60"/>
      <c r="Q112" s="116"/>
      <c r="R112" s="117" t="str">
        <f t="shared" si="58"/>
        <v/>
      </c>
      <c r="S112" s="3"/>
      <c r="T112" s="3"/>
      <c r="U112" s="3"/>
      <c r="V112" s="101">
        <f t="shared" si="59"/>
        <v>23</v>
      </c>
      <c r="W112" s="102">
        <f t="shared" si="60"/>
        <v>46</v>
      </c>
      <c r="X112" s="103">
        <f t="shared" si="61"/>
        <v>0</v>
      </c>
      <c r="Y112" s="101">
        <f t="shared" si="62"/>
        <v>23</v>
      </c>
      <c r="Z112" s="102">
        <f t="shared" si="63"/>
        <v>46</v>
      </c>
      <c r="AA112" s="104">
        <f t="shared" si="64"/>
        <v>0</v>
      </c>
      <c r="AB112" s="105">
        <f t="shared" si="65"/>
        <v>46</v>
      </c>
      <c r="AC112" s="101">
        <f t="shared" si="66"/>
        <v>0</v>
      </c>
      <c r="AD112" s="102">
        <f t="shared" si="67"/>
        <v>23</v>
      </c>
      <c r="AE112" s="103">
        <f t="shared" si="68"/>
        <v>23</v>
      </c>
      <c r="AF112" s="104">
        <f t="shared" si="69"/>
        <v>0</v>
      </c>
      <c r="AG112" s="3"/>
      <c r="AH112" s="3"/>
      <c r="AI112" s="3"/>
      <c r="AJ112" s="3"/>
      <c r="AK112" s="3"/>
      <c r="AL112" s="3"/>
      <c r="AM112" s="3"/>
      <c r="AN112" s="3"/>
      <c r="AO112" s="21"/>
      <c r="AP112" s="21"/>
      <c r="AQ112" s="21"/>
    </row>
    <row r="113" spans="1:43" ht="15" customHeight="1" x14ac:dyDescent="0.2">
      <c r="A113" s="106" t="s">
        <v>176</v>
      </c>
      <c r="B113" s="107" t="s">
        <v>177</v>
      </c>
      <c r="C113" s="69">
        <v>1</v>
      </c>
      <c r="D113" s="69">
        <v>2</v>
      </c>
      <c r="E113" s="69"/>
      <c r="F113" s="69">
        <v>1</v>
      </c>
      <c r="G113" s="69">
        <v>2</v>
      </c>
      <c r="H113" s="69"/>
      <c r="I113" s="69">
        <v>2</v>
      </c>
      <c r="J113" s="69"/>
      <c r="K113" s="69"/>
      <c r="L113" s="69"/>
      <c r="M113" s="69"/>
      <c r="N113" s="108">
        <v>23</v>
      </c>
      <c r="O113" s="115">
        <f t="shared" si="57"/>
        <v>23</v>
      </c>
      <c r="P113" s="60"/>
      <c r="Q113" s="116"/>
      <c r="R113" s="117" t="str">
        <f t="shared" si="58"/>
        <v/>
      </c>
      <c r="S113" s="3"/>
      <c r="T113" s="3"/>
      <c r="U113" s="3"/>
      <c r="V113" s="101">
        <f t="shared" si="59"/>
        <v>23</v>
      </c>
      <c r="W113" s="102">
        <f t="shared" si="60"/>
        <v>46</v>
      </c>
      <c r="X113" s="103">
        <f t="shared" si="61"/>
        <v>0</v>
      </c>
      <c r="Y113" s="101">
        <f t="shared" si="62"/>
        <v>23</v>
      </c>
      <c r="Z113" s="102">
        <f t="shared" si="63"/>
        <v>46</v>
      </c>
      <c r="AA113" s="104">
        <f t="shared" si="64"/>
        <v>0</v>
      </c>
      <c r="AB113" s="105">
        <f t="shared" si="65"/>
        <v>46</v>
      </c>
      <c r="AC113" s="101">
        <f t="shared" si="66"/>
        <v>0</v>
      </c>
      <c r="AD113" s="102">
        <f t="shared" si="67"/>
        <v>0</v>
      </c>
      <c r="AE113" s="103">
        <f t="shared" si="68"/>
        <v>0</v>
      </c>
      <c r="AF113" s="104">
        <f t="shared" si="69"/>
        <v>0</v>
      </c>
      <c r="AG113" s="3"/>
      <c r="AH113" s="3"/>
      <c r="AI113" s="3"/>
      <c r="AJ113" s="3"/>
      <c r="AK113" s="3"/>
      <c r="AL113" s="3"/>
      <c r="AM113" s="3"/>
      <c r="AN113" s="3"/>
      <c r="AO113" s="21"/>
      <c r="AP113" s="21"/>
      <c r="AQ113" s="21"/>
    </row>
    <row r="114" spans="1:43" ht="15" customHeight="1" x14ac:dyDescent="0.2">
      <c r="A114" s="106" t="s">
        <v>178</v>
      </c>
      <c r="B114" s="107" t="s">
        <v>179</v>
      </c>
      <c r="C114" s="69">
        <v>1</v>
      </c>
      <c r="D114" s="69">
        <v>1</v>
      </c>
      <c r="E114" s="69"/>
      <c r="F114" s="69"/>
      <c r="G114" s="69">
        <v>1</v>
      </c>
      <c r="H114" s="69"/>
      <c r="I114" s="69">
        <v>1</v>
      </c>
      <c r="J114" s="69"/>
      <c r="K114" s="69"/>
      <c r="L114" s="69"/>
      <c r="M114" s="69"/>
      <c r="N114" s="108">
        <v>23</v>
      </c>
      <c r="O114" s="115">
        <f t="shared" si="57"/>
        <v>23</v>
      </c>
      <c r="P114" s="60"/>
      <c r="Q114" s="116"/>
      <c r="R114" s="117" t="str">
        <f t="shared" si="58"/>
        <v/>
      </c>
      <c r="S114" s="3"/>
      <c r="T114" s="3"/>
      <c r="U114" s="3"/>
      <c r="V114" s="101">
        <f t="shared" si="59"/>
        <v>23</v>
      </c>
      <c r="W114" s="102">
        <f t="shared" si="60"/>
        <v>23</v>
      </c>
      <c r="X114" s="103">
        <f t="shared" si="61"/>
        <v>0</v>
      </c>
      <c r="Y114" s="101">
        <f t="shared" si="62"/>
        <v>0</v>
      </c>
      <c r="Z114" s="102">
        <f t="shared" si="63"/>
        <v>23</v>
      </c>
      <c r="AA114" s="104">
        <f t="shared" si="64"/>
        <v>0</v>
      </c>
      <c r="AB114" s="105">
        <f t="shared" si="65"/>
        <v>23</v>
      </c>
      <c r="AC114" s="101">
        <f t="shared" si="66"/>
        <v>0</v>
      </c>
      <c r="AD114" s="102">
        <f t="shared" si="67"/>
        <v>0</v>
      </c>
      <c r="AE114" s="103">
        <f t="shared" si="68"/>
        <v>0</v>
      </c>
      <c r="AF114" s="104">
        <f t="shared" si="69"/>
        <v>0</v>
      </c>
      <c r="AG114" s="3"/>
      <c r="AH114" s="3"/>
      <c r="AI114" s="3"/>
      <c r="AJ114" s="3"/>
      <c r="AK114" s="3"/>
      <c r="AL114" s="3"/>
      <c r="AM114" s="3"/>
      <c r="AN114" s="3"/>
      <c r="AO114" s="21"/>
      <c r="AP114" s="21"/>
      <c r="AQ114" s="21"/>
    </row>
    <row r="115" spans="1:43" ht="15" customHeight="1" x14ac:dyDescent="0.2">
      <c r="A115" s="106" t="s">
        <v>180</v>
      </c>
      <c r="B115" s="107" t="s">
        <v>181</v>
      </c>
      <c r="C115" s="69">
        <v>1</v>
      </c>
      <c r="D115" s="69">
        <v>1</v>
      </c>
      <c r="E115" s="69"/>
      <c r="F115" s="69"/>
      <c r="G115" s="69">
        <v>1</v>
      </c>
      <c r="H115" s="69"/>
      <c r="I115" s="69">
        <v>1</v>
      </c>
      <c r="J115" s="69"/>
      <c r="K115" s="69"/>
      <c r="L115" s="69"/>
      <c r="M115" s="69"/>
      <c r="N115" s="108">
        <v>23</v>
      </c>
      <c r="O115" s="115">
        <f t="shared" si="57"/>
        <v>23</v>
      </c>
      <c r="P115" s="60"/>
      <c r="Q115" s="116"/>
      <c r="R115" s="117" t="str">
        <f t="shared" si="58"/>
        <v/>
      </c>
      <c r="S115" s="3"/>
      <c r="T115" s="3"/>
      <c r="U115" s="3"/>
      <c r="V115" s="101">
        <f t="shared" si="59"/>
        <v>23</v>
      </c>
      <c r="W115" s="102">
        <f t="shared" si="60"/>
        <v>23</v>
      </c>
      <c r="X115" s="103">
        <f t="shared" si="61"/>
        <v>0</v>
      </c>
      <c r="Y115" s="101">
        <f t="shared" si="62"/>
        <v>0</v>
      </c>
      <c r="Z115" s="102">
        <f t="shared" si="63"/>
        <v>23</v>
      </c>
      <c r="AA115" s="104">
        <f t="shared" si="64"/>
        <v>0</v>
      </c>
      <c r="AB115" s="105">
        <f t="shared" si="65"/>
        <v>23</v>
      </c>
      <c r="AC115" s="101">
        <f t="shared" si="66"/>
        <v>0</v>
      </c>
      <c r="AD115" s="102">
        <f t="shared" si="67"/>
        <v>0</v>
      </c>
      <c r="AE115" s="103">
        <f t="shared" si="68"/>
        <v>0</v>
      </c>
      <c r="AF115" s="104">
        <f t="shared" si="69"/>
        <v>0</v>
      </c>
      <c r="AG115" s="3"/>
      <c r="AH115" s="3"/>
      <c r="AI115" s="3"/>
      <c r="AJ115" s="3"/>
      <c r="AK115" s="3"/>
      <c r="AL115" s="3"/>
      <c r="AM115" s="3"/>
      <c r="AN115" s="3"/>
      <c r="AO115" s="21"/>
      <c r="AP115" s="21"/>
      <c r="AQ115" s="21"/>
    </row>
    <row r="116" spans="1:43" ht="15" customHeight="1" x14ac:dyDescent="0.2">
      <c r="A116" s="106" t="s">
        <v>182</v>
      </c>
      <c r="B116" s="107" t="s">
        <v>183</v>
      </c>
      <c r="C116" s="69">
        <v>1</v>
      </c>
      <c r="D116" s="69">
        <v>1</v>
      </c>
      <c r="E116" s="69"/>
      <c r="F116" s="69"/>
      <c r="G116" s="69">
        <v>1</v>
      </c>
      <c r="H116" s="69"/>
      <c r="I116" s="69">
        <v>1</v>
      </c>
      <c r="J116" s="69"/>
      <c r="K116" s="69"/>
      <c r="L116" s="69"/>
      <c r="M116" s="69"/>
      <c r="N116" s="108">
        <v>23</v>
      </c>
      <c r="O116" s="115">
        <f t="shared" si="57"/>
        <v>23</v>
      </c>
      <c r="P116" s="60"/>
      <c r="Q116" s="116"/>
      <c r="R116" s="117" t="str">
        <f t="shared" si="58"/>
        <v/>
      </c>
      <c r="S116" s="3"/>
      <c r="T116" s="3"/>
      <c r="U116" s="3"/>
      <c r="V116" s="101">
        <f t="shared" si="59"/>
        <v>23</v>
      </c>
      <c r="W116" s="102">
        <f t="shared" si="60"/>
        <v>23</v>
      </c>
      <c r="X116" s="103">
        <f t="shared" si="61"/>
        <v>0</v>
      </c>
      <c r="Y116" s="101">
        <f t="shared" si="62"/>
        <v>0</v>
      </c>
      <c r="Z116" s="102">
        <f t="shared" si="63"/>
        <v>23</v>
      </c>
      <c r="AA116" s="104">
        <f t="shared" si="64"/>
        <v>0</v>
      </c>
      <c r="AB116" s="105">
        <f t="shared" si="65"/>
        <v>23</v>
      </c>
      <c r="AC116" s="101">
        <f t="shared" si="66"/>
        <v>0</v>
      </c>
      <c r="AD116" s="102">
        <f t="shared" si="67"/>
        <v>0</v>
      </c>
      <c r="AE116" s="103">
        <f t="shared" si="68"/>
        <v>0</v>
      </c>
      <c r="AF116" s="104">
        <f t="shared" si="69"/>
        <v>0</v>
      </c>
      <c r="AG116" s="3"/>
      <c r="AH116" s="3"/>
      <c r="AI116" s="3"/>
      <c r="AJ116" s="3"/>
      <c r="AK116" s="3"/>
      <c r="AL116" s="3"/>
      <c r="AM116" s="3"/>
      <c r="AN116" s="3"/>
      <c r="AO116" s="21"/>
      <c r="AP116" s="21"/>
      <c r="AQ116" s="21"/>
    </row>
    <row r="117" spans="1:43" ht="15" customHeight="1" x14ac:dyDescent="0.2">
      <c r="A117" s="106" t="s">
        <v>184</v>
      </c>
      <c r="B117" s="107" t="s">
        <v>185</v>
      </c>
      <c r="C117" s="69">
        <v>1</v>
      </c>
      <c r="D117" s="69">
        <v>1</v>
      </c>
      <c r="E117" s="69"/>
      <c r="F117" s="69"/>
      <c r="G117" s="69">
        <v>1</v>
      </c>
      <c r="H117" s="69"/>
      <c r="I117" s="69">
        <v>1</v>
      </c>
      <c r="J117" s="69"/>
      <c r="K117" s="69"/>
      <c r="L117" s="69"/>
      <c r="M117" s="69"/>
      <c r="N117" s="108">
        <v>23</v>
      </c>
      <c r="O117" s="115">
        <f t="shared" si="57"/>
        <v>23</v>
      </c>
      <c r="P117" s="60"/>
      <c r="Q117" s="116"/>
      <c r="R117" s="117" t="str">
        <f t="shared" si="58"/>
        <v/>
      </c>
      <c r="S117" s="3"/>
      <c r="T117" s="3"/>
      <c r="U117" s="3"/>
      <c r="V117" s="101">
        <f t="shared" si="59"/>
        <v>23</v>
      </c>
      <c r="W117" s="102">
        <f t="shared" si="60"/>
        <v>23</v>
      </c>
      <c r="X117" s="103">
        <f t="shared" si="61"/>
        <v>0</v>
      </c>
      <c r="Y117" s="101">
        <f t="shared" si="62"/>
        <v>0</v>
      </c>
      <c r="Z117" s="102">
        <f t="shared" si="63"/>
        <v>23</v>
      </c>
      <c r="AA117" s="104">
        <f t="shared" si="64"/>
        <v>0</v>
      </c>
      <c r="AB117" s="105">
        <f t="shared" si="65"/>
        <v>23</v>
      </c>
      <c r="AC117" s="101">
        <f t="shared" si="66"/>
        <v>0</v>
      </c>
      <c r="AD117" s="102">
        <f t="shared" si="67"/>
        <v>0</v>
      </c>
      <c r="AE117" s="103">
        <f t="shared" si="68"/>
        <v>0</v>
      </c>
      <c r="AF117" s="104">
        <f t="shared" si="69"/>
        <v>0</v>
      </c>
      <c r="AG117" s="3"/>
      <c r="AH117" s="3"/>
      <c r="AI117" s="3"/>
      <c r="AJ117" s="3"/>
      <c r="AK117" s="3"/>
      <c r="AL117" s="3"/>
      <c r="AM117" s="3"/>
      <c r="AN117" s="3"/>
      <c r="AO117" s="21"/>
      <c r="AP117" s="21"/>
      <c r="AQ117" s="21"/>
    </row>
    <row r="118" spans="1:43" ht="15" customHeight="1" x14ac:dyDescent="0.2">
      <c r="A118" s="106" t="s">
        <v>186</v>
      </c>
      <c r="B118" s="107" t="s">
        <v>187</v>
      </c>
      <c r="C118" s="69">
        <v>1</v>
      </c>
      <c r="D118" s="69">
        <v>1</v>
      </c>
      <c r="E118" s="69"/>
      <c r="F118" s="69"/>
      <c r="G118" s="69">
        <v>1</v>
      </c>
      <c r="H118" s="69"/>
      <c r="I118" s="69">
        <v>1</v>
      </c>
      <c r="J118" s="69"/>
      <c r="K118" s="69"/>
      <c r="L118" s="69"/>
      <c r="M118" s="69"/>
      <c r="N118" s="108">
        <v>23</v>
      </c>
      <c r="O118" s="115">
        <f t="shared" si="57"/>
        <v>23</v>
      </c>
      <c r="P118" s="60"/>
      <c r="Q118" s="116"/>
      <c r="R118" s="117" t="str">
        <f t="shared" si="58"/>
        <v/>
      </c>
      <c r="S118" s="3"/>
      <c r="T118" s="3"/>
      <c r="U118" s="3"/>
      <c r="V118" s="101">
        <f t="shared" si="59"/>
        <v>23</v>
      </c>
      <c r="W118" s="102">
        <f t="shared" si="60"/>
        <v>23</v>
      </c>
      <c r="X118" s="103">
        <f t="shared" si="61"/>
        <v>0</v>
      </c>
      <c r="Y118" s="101">
        <f t="shared" si="62"/>
        <v>0</v>
      </c>
      <c r="Z118" s="102">
        <f t="shared" si="63"/>
        <v>23</v>
      </c>
      <c r="AA118" s="104">
        <f t="shared" si="64"/>
        <v>0</v>
      </c>
      <c r="AB118" s="105">
        <f t="shared" si="65"/>
        <v>23</v>
      </c>
      <c r="AC118" s="101">
        <f t="shared" si="66"/>
        <v>0</v>
      </c>
      <c r="AD118" s="102">
        <f t="shared" si="67"/>
        <v>0</v>
      </c>
      <c r="AE118" s="103">
        <f t="shared" si="68"/>
        <v>0</v>
      </c>
      <c r="AF118" s="104">
        <f t="shared" si="69"/>
        <v>0</v>
      </c>
      <c r="AG118" s="3"/>
      <c r="AH118" s="3"/>
      <c r="AI118" s="3"/>
      <c r="AJ118" s="3"/>
      <c r="AK118" s="3"/>
      <c r="AL118" s="3"/>
      <c r="AM118" s="3"/>
      <c r="AN118" s="3"/>
      <c r="AO118" s="21"/>
      <c r="AP118" s="21"/>
      <c r="AQ118" s="21"/>
    </row>
    <row r="119" spans="1:43" ht="15" customHeight="1" x14ac:dyDescent="0.2">
      <c r="A119" s="106" t="s">
        <v>188</v>
      </c>
      <c r="B119" s="107" t="s">
        <v>189</v>
      </c>
      <c r="C119" s="69">
        <v>1</v>
      </c>
      <c r="D119" s="69">
        <v>1</v>
      </c>
      <c r="E119" s="69"/>
      <c r="F119" s="69"/>
      <c r="G119" s="69">
        <v>1</v>
      </c>
      <c r="H119" s="69"/>
      <c r="I119" s="69">
        <v>1</v>
      </c>
      <c r="J119" s="69"/>
      <c r="K119" s="69"/>
      <c r="L119" s="69"/>
      <c r="M119" s="69"/>
      <c r="N119" s="108">
        <v>23</v>
      </c>
      <c r="O119" s="115">
        <f t="shared" si="57"/>
        <v>23</v>
      </c>
      <c r="P119" s="60"/>
      <c r="Q119" s="116"/>
      <c r="R119" s="117" t="str">
        <f t="shared" si="58"/>
        <v/>
      </c>
      <c r="S119" s="3"/>
      <c r="T119" s="3"/>
      <c r="U119" s="3"/>
      <c r="V119" s="101">
        <f t="shared" si="59"/>
        <v>23</v>
      </c>
      <c r="W119" s="102">
        <f t="shared" si="60"/>
        <v>23</v>
      </c>
      <c r="X119" s="103">
        <f t="shared" si="61"/>
        <v>0</v>
      </c>
      <c r="Y119" s="101">
        <f t="shared" si="62"/>
        <v>0</v>
      </c>
      <c r="Z119" s="102">
        <f t="shared" si="63"/>
        <v>23</v>
      </c>
      <c r="AA119" s="104">
        <f t="shared" si="64"/>
        <v>0</v>
      </c>
      <c r="AB119" s="105">
        <f t="shared" si="65"/>
        <v>23</v>
      </c>
      <c r="AC119" s="101">
        <f t="shared" si="66"/>
        <v>0</v>
      </c>
      <c r="AD119" s="102">
        <f t="shared" si="67"/>
        <v>0</v>
      </c>
      <c r="AE119" s="103">
        <f t="shared" si="68"/>
        <v>0</v>
      </c>
      <c r="AF119" s="104">
        <f t="shared" si="69"/>
        <v>0</v>
      </c>
      <c r="AG119" s="3"/>
      <c r="AH119" s="3"/>
      <c r="AI119" s="3"/>
      <c r="AJ119" s="3"/>
      <c r="AK119" s="3"/>
      <c r="AL119" s="3"/>
      <c r="AM119" s="3"/>
      <c r="AN119" s="3"/>
      <c r="AO119" s="21"/>
      <c r="AP119" s="21"/>
      <c r="AQ119" s="21"/>
    </row>
    <row r="120" spans="1:43" ht="15" customHeight="1" thickBot="1" x14ac:dyDescent="0.25">
      <c r="A120" s="109" t="s">
        <v>190</v>
      </c>
      <c r="B120" s="110" t="s">
        <v>191</v>
      </c>
      <c r="C120" s="111">
        <v>1</v>
      </c>
      <c r="D120" s="111">
        <v>1</v>
      </c>
      <c r="E120" s="111"/>
      <c r="F120" s="111"/>
      <c r="G120" s="111">
        <v>1</v>
      </c>
      <c r="H120" s="111"/>
      <c r="I120" s="111">
        <v>1</v>
      </c>
      <c r="J120" s="111"/>
      <c r="K120" s="111"/>
      <c r="L120" s="111"/>
      <c r="M120" s="111"/>
      <c r="N120" s="112">
        <v>23</v>
      </c>
      <c r="O120" s="118">
        <f t="shared" si="57"/>
        <v>23</v>
      </c>
      <c r="P120" s="60"/>
      <c r="Q120" s="119"/>
      <c r="R120" s="120" t="str">
        <f t="shared" si="58"/>
        <v/>
      </c>
      <c r="S120" s="3"/>
      <c r="T120" s="3"/>
      <c r="U120" s="3"/>
      <c r="V120" s="101">
        <f t="shared" si="59"/>
        <v>23</v>
      </c>
      <c r="W120" s="102">
        <f t="shared" si="60"/>
        <v>23</v>
      </c>
      <c r="X120" s="103">
        <f t="shared" si="61"/>
        <v>0</v>
      </c>
      <c r="Y120" s="101">
        <f t="shared" si="62"/>
        <v>0</v>
      </c>
      <c r="Z120" s="102">
        <f>G120*N120</f>
        <v>23</v>
      </c>
      <c r="AA120" s="104">
        <f t="shared" si="64"/>
        <v>0</v>
      </c>
      <c r="AB120" s="105">
        <f t="shared" si="65"/>
        <v>23</v>
      </c>
      <c r="AC120" s="101">
        <f t="shared" si="66"/>
        <v>0</v>
      </c>
      <c r="AD120" s="102">
        <f t="shared" si="67"/>
        <v>0</v>
      </c>
      <c r="AE120" s="103">
        <f t="shared" si="68"/>
        <v>0</v>
      </c>
      <c r="AF120" s="104">
        <f t="shared" si="69"/>
        <v>0</v>
      </c>
      <c r="AG120" s="3"/>
      <c r="AH120" s="3"/>
      <c r="AI120" s="3"/>
      <c r="AJ120" s="3"/>
      <c r="AK120" s="3"/>
      <c r="AL120" s="3"/>
      <c r="AM120" s="3"/>
      <c r="AN120" s="3"/>
      <c r="AO120" s="21"/>
      <c r="AP120" s="21"/>
      <c r="AQ120" s="21"/>
    </row>
    <row r="121" spans="1:43" ht="15" customHeight="1" thickBot="1" x14ac:dyDescent="0.25">
      <c r="A121" s="121" t="s">
        <v>192</v>
      </c>
      <c r="B121" s="93"/>
      <c r="C121" s="94" t="s">
        <v>118</v>
      </c>
      <c r="D121" s="94"/>
      <c r="E121" s="94"/>
      <c r="F121" s="94"/>
      <c r="G121" s="94"/>
      <c r="H121" s="94"/>
      <c r="I121" s="94"/>
      <c r="J121" s="94"/>
      <c r="K121" s="94"/>
      <c r="L121" s="94"/>
      <c r="M121" s="94"/>
      <c r="N121" s="49"/>
      <c r="O121" s="122"/>
      <c r="P121" s="49"/>
      <c r="Q121" s="123"/>
      <c r="R121" s="124"/>
      <c r="S121" s="3"/>
      <c r="T121" s="3"/>
      <c r="U121" s="3"/>
      <c r="V121" s="101"/>
      <c r="W121" s="102"/>
      <c r="X121" s="103"/>
      <c r="Y121" s="101"/>
      <c r="Z121" s="102"/>
      <c r="AA121" s="104"/>
      <c r="AB121" s="105"/>
      <c r="AC121" s="101"/>
      <c r="AD121" s="102"/>
      <c r="AE121" s="103"/>
      <c r="AF121" s="104"/>
      <c r="AG121" s="3"/>
      <c r="AH121" s="3"/>
      <c r="AI121" s="3"/>
      <c r="AJ121" s="3"/>
      <c r="AK121" s="3"/>
      <c r="AL121" s="3"/>
      <c r="AM121" s="3"/>
      <c r="AN121" s="3"/>
      <c r="AO121" s="21"/>
      <c r="AP121" s="21"/>
      <c r="AQ121" s="21"/>
    </row>
    <row r="122" spans="1:43" ht="15" customHeight="1" x14ac:dyDescent="0.2">
      <c r="A122" s="98" t="s">
        <v>193</v>
      </c>
      <c r="B122" s="99" t="s">
        <v>194</v>
      </c>
      <c r="C122" s="58"/>
      <c r="D122" s="58"/>
      <c r="E122" s="58"/>
      <c r="F122" s="58"/>
      <c r="G122" s="58"/>
      <c r="H122" s="58"/>
      <c r="I122" s="58"/>
      <c r="J122" s="58">
        <v>0</v>
      </c>
      <c r="K122" s="58"/>
      <c r="L122" s="58">
        <v>0</v>
      </c>
      <c r="M122" s="58"/>
      <c r="N122" s="100">
        <v>27</v>
      </c>
      <c r="O122" s="59">
        <f t="shared" ref="O122:O134" si="70">N122</f>
        <v>27</v>
      </c>
      <c r="P122" s="60"/>
      <c r="Q122" s="61"/>
      <c r="R122" s="62" t="str">
        <f t="shared" ref="R122:R134" si="71">IF(Q122*N122=0,"",Q122*N122)</f>
        <v/>
      </c>
      <c r="S122" s="3"/>
      <c r="T122" s="3"/>
      <c r="U122" s="3"/>
      <c r="V122" s="101">
        <f t="shared" ref="V122:V134" si="72">C122*N122</f>
        <v>0</v>
      </c>
      <c r="W122" s="102">
        <f t="shared" ref="W122:W134" si="73">D122*N122</f>
        <v>0</v>
      </c>
      <c r="X122" s="103">
        <f t="shared" ref="X122:X134" si="74">E122*O122</f>
        <v>0</v>
      </c>
      <c r="Y122" s="101">
        <f t="shared" ref="Y122:Y134" si="75">F122*N122</f>
        <v>0</v>
      </c>
      <c r="Z122" s="102">
        <f t="shared" ref="Z122:Z134" si="76">G122*N122</f>
        <v>0</v>
      </c>
      <c r="AA122" s="104">
        <f t="shared" ref="AA122:AA134" si="77">H122*N122</f>
        <v>0</v>
      </c>
      <c r="AB122" s="105">
        <f t="shared" ref="AB122:AB134" si="78">I122*N122</f>
        <v>0</v>
      </c>
      <c r="AC122" s="101">
        <f t="shared" ref="AC122:AC134" si="79">J122*N122</f>
        <v>0</v>
      </c>
      <c r="AD122" s="102">
        <f t="shared" ref="AD122:AD134" si="80">K122*N122</f>
        <v>0</v>
      </c>
      <c r="AE122" s="103">
        <f t="shared" ref="AE122:AE134" si="81">L122*N122</f>
        <v>0</v>
      </c>
      <c r="AF122" s="104">
        <f t="shared" ref="AF122:AF134" si="82">M122*N122</f>
        <v>0</v>
      </c>
      <c r="AG122" s="3"/>
      <c r="AH122" s="3"/>
      <c r="AI122" s="3"/>
      <c r="AJ122" s="3"/>
      <c r="AK122" s="3"/>
      <c r="AL122" s="3"/>
      <c r="AM122" s="3"/>
      <c r="AN122" s="3"/>
      <c r="AO122" s="21"/>
      <c r="AP122" s="21"/>
      <c r="AQ122" s="21"/>
    </row>
    <row r="123" spans="1:43" ht="15" customHeight="1" x14ac:dyDescent="0.2">
      <c r="A123" s="106" t="s">
        <v>195</v>
      </c>
      <c r="B123" s="107" t="s">
        <v>196</v>
      </c>
      <c r="C123" s="69">
        <v>2</v>
      </c>
      <c r="D123" s="69">
        <v>4</v>
      </c>
      <c r="E123" s="69"/>
      <c r="F123" s="69">
        <v>1</v>
      </c>
      <c r="G123" s="69">
        <v>4</v>
      </c>
      <c r="H123" s="69"/>
      <c r="I123" s="69">
        <v>4</v>
      </c>
      <c r="J123" s="69">
        <v>0</v>
      </c>
      <c r="K123" s="69"/>
      <c r="L123" s="69">
        <v>0</v>
      </c>
      <c r="M123" s="69"/>
      <c r="N123" s="108">
        <v>27</v>
      </c>
      <c r="O123" s="71">
        <f t="shared" si="70"/>
        <v>27</v>
      </c>
      <c r="P123" s="60"/>
      <c r="Q123" s="72"/>
      <c r="R123" s="73" t="str">
        <f t="shared" si="71"/>
        <v/>
      </c>
      <c r="S123" s="3"/>
      <c r="T123" s="3"/>
      <c r="U123" s="3"/>
      <c r="V123" s="101">
        <f t="shared" si="72"/>
        <v>54</v>
      </c>
      <c r="W123" s="102">
        <f t="shared" si="73"/>
        <v>108</v>
      </c>
      <c r="X123" s="103">
        <f t="shared" si="74"/>
        <v>0</v>
      </c>
      <c r="Y123" s="101">
        <f t="shared" si="75"/>
        <v>27</v>
      </c>
      <c r="Z123" s="102">
        <f t="shared" si="76"/>
        <v>108</v>
      </c>
      <c r="AA123" s="104">
        <f t="shared" si="77"/>
        <v>0</v>
      </c>
      <c r="AB123" s="105">
        <f t="shared" si="78"/>
        <v>108</v>
      </c>
      <c r="AC123" s="101">
        <f t="shared" si="79"/>
        <v>0</v>
      </c>
      <c r="AD123" s="102">
        <f t="shared" si="80"/>
        <v>0</v>
      </c>
      <c r="AE123" s="103">
        <f t="shared" si="81"/>
        <v>0</v>
      </c>
      <c r="AF123" s="104">
        <f t="shared" si="82"/>
        <v>0</v>
      </c>
      <c r="AG123" s="3"/>
      <c r="AH123" s="3"/>
      <c r="AI123" s="3"/>
      <c r="AJ123" s="3"/>
      <c r="AK123" s="3"/>
      <c r="AL123" s="3"/>
      <c r="AM123" s="3"/>
      <c r="AN123" s="3"/>
      <c r="AO123" s="21"/>
      <c r="AP123" s="21"/>
      <c r="AQ123" s="21"/>
    </row>
    <row r="124" spans="1:43" ht="15" customHeight="1" x14ac:dyDescent="0.2">
      <c r="A124" s="106" t="s">
        <v>197</v>
      </c>
      <c r="B124" s="107" t="s">
        <v>198</v>
      </c>
      <c r="C124" s="69">
        <v>3</v>
      </c>
      <c r="D124" s="69">
        <v>6</v>
      </c>
      <c r="E124" s="69"/>
      <c r="F124" s="69">
        <v>2</v>
      </c>
      <c r="G124" s="69">
        <v>6</v>
      </c>
      <c r="H124" s="69"/>
      <c r="I124" s="69">
        <v>6</v>
      </c>
      <c r="J124" s="69">
        <v>1</v>
      </c>
      <c r="K124" s="69"/>
      <c r="L124" s="69">
        <v>1</v>
      </c>
      <c r="M124" s="69"/>
      <c r="N124" s="108">
        <f t="shared" ref="N124:N125" si="83">N$122</f>
        <v>27</v>
      </c>
      <c r="O124" s="71">
        <f t="shared" si="70"/>
        <v>27</v>
      </c>
      <c r="P124" s="60"/>
      <c r="Q124" s="72"/>
      <c r="R124" s="73" t="str">
        <f t="shared" si="71"/>
        <v/>
      </c>
      <c r="S124" s="3"/>
      <c r="T124" s="3"/>
      <c r="U124" s="3"/>
      <c r="V124" s="101">
        <f t="shared" si="72"/>
        <v>81</v>
      </c>
      <c r="W124" s="102">
        <f t="shared" si="73"/>
        <v>162</v>
      </c>
      <c r="X124" s="103">
        <f t="shared" si="74"/>
        <v>0</v>
      </c>
      <c r="Y124" s="101">
        <f t="shared" si="75"/>
        <v>54</v>
      </c>
      <c r="Z124" s="102">
        <f t="shared" si="76"/>
        <v>162</v>
      </c>
      <c r="AA124" s="104">
        <f t="shared" si="77"/>
        <v>0</v>
      </c>
      <c r="AB124" s="105">
        <f t="shared" si="78"/>
        <v>162</v>
      </c>
      <c r="AC124" s="101">
        <f t="shared" si="79"/>
        <v>27</v>
      </c>
      <c r="AD124" s="102">
        <f t="shared" si="80"/>
        <v>0</v>
      </c>
      <c r="AE124" s="103">
        <f t="shared" si="81"/>
        <v>27</v>
      </c>
      <c r="AF124" s="104">
        <f t="shared" si="82"/>
        <v>0</v>
      </c>
      <c r="AG124" s="3"/>
      <c r="AH124" s="3"/>
      <c r="AI124" s="3"/>
      <c r="AJ124" s="3"/>
      <c r="AK124" s="3"/>
      <c r="AL124" s="3"/>
      <c r="AM124" s="3"/>
      <c r="AN124" s="3"/>
      <c r="AO124" s="21"/>
      <c r="AP124" s="21"/>
      <c r="AQ124" s="21"/>
    </row>
    <row r="125" spans="1:43" ht="15" customHeight="1" x14ac:dyDescent="0.2">
      <c r="A125" s="106" t="s">
        <v>199</v>
      </c>
      <c r="B125" s="107" t="s">
        <v>200</v>
      </c>
      <c r="C125" s="69">
        <v>3</v>
      </c>
      <c r="D125" s="69">
        <v>6</v>
      </c>
      <c r="E125" s="69"/>
      <c r="F125" s="69">
        <v>2</v>
      </c>
      <c r="G125" s="69">
        <v>6</v>
      </c>
      <c r="H125" s="69"/>
      <c r="I125" s="69">
        <v>6</v>
      </c>
      <c r="J125" s="69">
        <v>3</v>
      </c>
      <c r="K125" s="69"/>
      <c r="L125" s="69">
        <v>3</v>
      </c>
      <c r="M125" s="69"/>
      <c r="N125" s="108">
        <f t="shared" si="83"/>
        <v>27</v>
      </c>
      <c r="O125" s="71">
        <f t="shared" si="70"/>
        <v>27</v>
      </c>
      <c r="P125" s="60"/>
      <c r="Q125" s="72"/>
      <c r="R125" s="73" t="str">
        <f t="shared" si="71"/>
        <v/>
      </c>
      <c r="S125" s="3"/>
      <c r="T125" s="3"/>
      <c r="U125" s="3"/>
      <c r="V125" s="101">
        <f t="shared" si="72"/>
        <v>81</v>
      </c>
      <c r="W125" s="102">
        <f t="shared" si="73"/>
        <v>162</v>
      </c>
      <c r="X125" s="103">
        <f t="shared" si="74"/>
        <v>0</v>
      </c>
      <c r="Y125" s="101">
        <f t="shared" si="75"/>
        <v>54</v>
      </c>
      <c r="Z125" s="102">
        <f t="shared" si="76"/>
        <v>162</v>
      </c>
      <c r="AA125" s="104">
        <f t="shared" si="77"/>
        <v>0</v>
      </c>
      <c r="AB125" s="105">
        <f t="shared" si="78"/>
        <v>162</v>
      </c>
      <c r="AC125" s="101">
        <f t="shared" si="79"/>
        <v>81</v>
      </c>
      <c r="AD125" s="102">
        <f t="shared" si="80"/>
        <v>0</v>
      </c>
      <c r="AE125" s="103">
        <f t="shared" si="81"/>
        <v>81</v>
      </c>
      <c r="AF125" s="104">
        <f t="shared" si="82"/>
        <v>0</v>
      </c>
      <c r="AG125" s="3"/>
      <c r="AH125" s="3"/>
      <c r="AI125" s="3"/>
      <c r="AJ125" s="3"/>
      <c r="AK125" s="3"/>
      <c r="AL125" s="3"/>
      <c r="AM125" s="3"/>
      <c r="AN125" s="3"/>
      <c r="AO125" s="21"/>
      <c r="AP125" s="21"/>
      <c r="AQ125" s="21"/>
    </row>
    <row r="126" spans="1:43" ht="15" customHeight="1" x14ac:dyDescent="0.2">
      <c r="A126" s="106" t="s">
        <v>201</v>
      </c>
      <c r="B126" s="107" t="s">
        <v>202</v>
      </c>
      <c r="C126" s="69">
        <v>3</v>
      </c>
      <c r="D126" s="69">
        <v>6</v>
      </c>
      <c r="E126" s="69"/>
      <c r="F126" s="69">
        <v>2</v>
      </c>
      <c r="G126" s="69">
        <v>6</v>
      </c>
      <c r="H126" s="69"/>
      <c r="I126" s="69">
        <v>6</v>
      </c>
      <c r="J126" s="69">
        <v>4</v>
      </c>
      <c r="K126" s="69"/>
      <c r="L126" s="69">
        <v>4</v>
      </c>
      <c r="M126" s="69"/>
      <c r="N126" s="108">
        <v>27</v>
      </c>
      <c r="O126" s="115">
        <f t="shared" si="70"/>
        <v>27</v>
      </c>
      <c r="P126" s="60"/>
      <c r="Q126" s="116"/>
      <c r="R126" s="117" t="str">
        <f t="shared" si="71"/>
        <v/>
      </c>
      <c r="S126" s="3"/>
      <c r="T126" s="3"/>
      <c r="U126" s="3"/>
      <c r="V126" s="101">
        <f t="shared" si="72"/>
        <v>81</v>
      </c>
      <c r="W126" s="102">
        <f t="shared" si="73"/>
        <v>162</v>
      </c>
      <c r="X126" s="103">
        <f t="shared" si="74"/>
        <v>0</v>
      </c>
      <c r="Y126" s="101">
        <f t="shared" si="75"/>
        <v>54</v>
      </c>
      <c r="Z126" s="102">
        <f t="shared" si="76"/>
        <v>162</v>
      </c>
      <c r="AA126" s="104">
        <f t="shared" si="77"/>
        <v>0</v>
      </c>
      <c r="AB126" s="105">
        <f t="shared" si="78"/>
        <v>162</v>
      </c>
      <c r="AC126" s="101">
        <f t="shared" si="79"/>
        <v>108</v>
      </c>
      <c r="AD126" s="102">
        <f t="shared" si="80"/>
        <v>0</v>
      </c>
      <c r="AE126" s="103">
        <f t="shared" si="81"/>
        <v>108</v>
      </c>
      <c r="AF126" s="104">
        <f t="shared" si="82"/>
        <v>0</v>
      </c>
      <c r="AG126" s="3"/>
      <c r="AH126" s="3"/>
      <c r="AI126" s="3"/>
      <c r="AJ126" s="3"/>
      <c r="AK126" s="3"/>
      <c r="AL126" s="3"/>
      <c r="AM126" s="3"/>
      <c r="AN126" s="3"/>
      <c r="AO126" s="21"/>
      <c r="AP126" s="21"/>
      <c r="AQ126" s="21"/>
    </row>
    <row r="127" spans="1:43" ht="15" customHeight="1" x14ac:dyDescent="0.2">
      <c r="A127" s="106" t="s">
        <v>203</v>
      </c>
      <c r="B127" s="107" t="s">
        <v>204</v>
      </c>
      <c r="C127" s="69">
        <v>2</v>
      </c>
      <c r="D127" s="69">
        <v>5</v>
      </c>
      <c r="E127" s="69"/>
      <c r="F127" s="69">
        <v>1</v>
      </c>
      <c r="G127" s="69">
        <v>5</v>
      </c>
      <c r="H127" s="69"/>
      <c r="I127" s="69">
        <v>5</v>
      </c>
      <c r="J127" s="69">
        <v>4</v>
      </c>
      <c r="K127" s="69"/>
      <c r="L127" s="69">
        <v>4</v>
      </c>
      <c r="M127" s="69"/>
      <c r="N127" s="108">
        <v>27</v>
      </c>
      <c r="O127" s="115">
        <f t="shared" si="70"/>
        <v>27</v>
      </c>
      <c r="P127" s="60"/>
      <c r="Q127" s="116"/>
      <c r="R127" s="117" t="str">
        <f t="shared" si="71"/>
        <v/>
      </c>
      <c r="S127" s="3"/>
      <c r="T127" s="3"/>
      <c r="U127" s="3"/>
      <c r="V127" s="101">
        <f t="shared" si="72"/>
        <v>54</v>
      </c>
      <c r="W127" s="102">
        <f t="shared" si="73"/>
        <v>135</v>
      </c>
      <c r="X127" s="103">
        <f t="shared" si="74"/>
        <v>0</v>
      </c>
      <c r="Y127" s="101">
        <f t="shared" si="75"/>
        <v>27</v>
      </c>
      <c r="Z127" s="102">
        <f t="shared" si="76"/>
        <v>135</v>
      </c>
      <c r="AA127" s="104">
        <f t="shared" si="77"/>
        <v>0</v>
      </c>
      <c r="AB127" s="105">
        <f t="shared" si="78"/>
        <v>135</v>
      </c>
      <c r="AC127" s="101">
        <f t="shared" si="79"/>
        <v>108</v>
      </c>
      <c r="AD127" s="102">
        <f t="shared" si="80"/>
        <v>0</v>
      </c>
      <c r="AE127" s="103">
        <f t="shared" si="81"/>
        <v>108</v>
      </c>
      <c r="AF127" s="104">
        <f t="shared" si="82"/>
        <v>0</v>
      </c>
      <c r="AG127" s="3"/>
      <c r="AH127" s="3"/>
      <c r="AI127" s="3"/>
      <c r="AJ127" s="3"/>
      <c r="AK127" s="3"/>
      <c r="AL127" s="3"/>
      <c r="AM127" s="3"/>
      <c r="AN127" s="3"/>
      <c r="AO127" s="21"/>
      <c r="AP127" s="21"/>
      <c r="AQ127" s="21"/>
    </row>
    <row r="128" spans="1:43" ht="15" customHeight="1" x14ac:dyDescent="0.2">
      <c r="A128" s="106" t="s">
        <v>205</v>
      </c>
      <c r="B128" s="107" t="s">
        <v>206</v>
      </c>
      <c r="C128" s="69">
        <v>2</v>
      </c>
      <c r="D128" s="69">
        <v>3</v>
      </c>
      <c r="E128" s="69"/>
      <c r="F128" s="69">
        <v>1</v>
      </c>
      <c r="G128" s="69">
        <v>3</v>
      </c>
      <c r="H128" s="69"/>
      <c r="I128" s="69">
        <v>3</v>
      </c>
      <c r="J128" s="69">
        <v>3</v>
      </c>
      <c r="K128" s="69"/>
      <c r="L128" s="69">
        <v>3</v>
      </c>
      <c r="M128" s="69"/>
      <c r="N128" s="108">
        <v>27</v>
      </c>
      <c r="O128" s="115">
        <f t="shared" si="70"/>
        <v>27</v>
      </c>
      <c r="P128" s="60"/>
      <c r="Q128" s="116"/>
      <c r="R128" s="117" t="str">
        <f t="shared" si="71"/>
        <v/>
      </c>
      <c r="S128" s="3"/>
      <c r="T128" s="3"/>
      <c r="U128" s="3"/>
      <c r="V128" s="101">
        <f t="shared" si="72"/>
        <v>54</v>
      </c>
      <c r="W128" s="102">
        <f t="shared" si="73"/>
        <v>81</v>
      </c>
      <c r="X128" s="103">
        <f t="shared" si="74"/>
        <v>0</v>
      </c>
      <c r="Y128" s="101">
        <f t="shared" si="75"/>
        <v>27</v>
      </c>
      <c r="Z128" s="102">
        <f t="shared" si="76"/>
        <v>81</v>
      </c>
      <c r="AA128" s="104">
        <f t="shared" si="77"/>
        <v>0</v>
      </c>
      <c r="AB128" s="105">
        <f t="shared" si="78"/>
        <v>81</v>
      </c>
      <c r="AC128" s="101">
        <f t="shared" si="79"/>
        <v>81</v>
      </c>
      <c r="AD128" s="102">
        <f t="shared" si="80"/>
        <v>0</v>
      </c>
      <c r="AE128" s="103">
        <f t="shared" si="81"/>
        <v>81</v>
      </c>
      <c r="AF128" s="104">
        <f t="shared" si="82"/>
        <v>0</v>
      </c>
      <c r="AG128" s="3"/>
      <c r="AH128" s="3"/>
      <c r="AI128" s="3"/>
      <c r="AJ128" s="3"/>
      <c r="AK128" s="3"/>
      <c r="AL128" s="3"/>
      <c r="AM128" s="3"/>
      <c r="AN128" s="3"/>
      <c r="AO128" s="21"/>
      <c r="AP128" s="21"/>
      <c r="AQ128" s="21"/>
    </row>
    <row r="129" spans="1:43" ht="15" customHeight="1" x14ac:dyDescent="0.2">
      <c r="A129" s="106" t="s">
        <v>207</v>
      </c>
      <c r="B129" s="107" t="s">
        <v>208</v>
      </c>
      <c r="C129" s="69">
        <v>2</v>
      </c>
      <c r="D129" s="69">
        <v>3</v>
      </c>
      <c r="E129" s="69"/>
      <c r="F129" s="69">
        <v>1</v>
      </c>
      <c r="G129" s="69">
        <v>3</v>
      </c>
      <c r="H129" s="69"/>
      <c r="I129" s="69">
        <v>3</v>
      </c>
      <c r="J129" s="69">
        <v>3</v>
      </c>
      <c r="K129" s="69"/>
      <c r="L129" s="69">
        <v>3</v>
      </c>
      <c r="M129" s="69"/>
      <c r="N129" s="108">
        <v>27</v>
      </c>
      <c r="O129" s="115">
        <f t="shared" si="70"/>
        <v>27</v>
      </c>
      <c r="P129" s="60"/>
      <c r="Q129" s="116"/>
      <c r="R129" s="117" t="str">
        <f t="shared" si="71"/>
        <v/>
      </c>
      <c r="S129" s="3"/>
      <c r="T129" s="3"/>
      <c r="U129" s="3"/>
      <c r="V129" s="101">
        <f t="shared" si="72"/>
        <v>54</v>
      </c>
      <c r="W129" s="102">
        <f t="shared" si="73"/>
        <v>81</v>
      </c>
      <c r="X129" s="103">
        <f t="shared" si="74"/>
        <v>0</v>
      </c>
      <c r="Y129" s="101">
        <f t="shared" si="75"/>
        <v>27</v>
      </c>
      <c r="Z129" s="102">
        <f t="shared" si="76"/>
        <v>81</v>
      </c>
      <c r="AA129" s="104">
        <f t="shared" si="77"/>
        <v>0</v>
      </c>
      <c r="AB129" s="105">
        <f t="shared" si="78"/>
        <v>81</v>
      </c>
      <c r="AC129" s="101">
        <f t="shared" si="79"/>
        <v>81</v>
      </c>
      <c r="AD129" s="102">
        <f t="shared" si="80"/>
        <v>0</v>
      </c>
      <c r="AE129" s="103">
        <f t="shared" si="81"/>
        <v>81</v>
      </c>
      <c r="AF129" s="104">
        <f t="shared" si="82"/>
        <v>0</v>
      </c>
      <c r="AG129" s="3"/>
      <c r="AH129" s="3"/>
      <c r="AI129" s="3"/>
      <c r="AJ129" s="3"/>
      <c r="AK129" s="3"/>
      <c r="AL129" s="3"/>
      <c r="AM129" s="3"/>
      <c r="AN129" s="3"/>
      <c r="AO129" s="21"/>
      <c r="AP129" s="21"/>
      <c r="AQ129" s="21"/>
    </row>
    <row r="130" spans="1:43" ht="15" customHeight="1" x14ac:dyDescent="0.2">
      <c r="A130" s="106" t="s">
        <v>209</v>
      </c>
      <c r="B130" s="107" t="s">
        <v>210</v>
      </c>
      <c r="C130" s="69">
        <v>2</v>
      </c>
      <c r="D130" s="69">
        <v>3</v>
      </c>
      <c r="E130" s="69"/>
      <c r="F130" s="69">
        <v>1</v>
      </c>
      <c r="G130" s="69">
        <v>3</v>
      </c>
      <c r="H130" s="69"/>
      <c r="I130" s="69">
        <v>3</v>
      </c>
      <c r="J130" s="69">
        <v>2</v>
      </c>
      <c r="K130" s="69"/>
      <c r="L130" s="69">
        <v>2</v>
      </c>
      <c r="M130" s="69"/>
      <c r="N130" s="108">
        <v>27</v>
      </c>
      <c r="O130" s="115">
        <f t="shared" si="70"/>
        <v>27</v>
      </c>
      <c r="P130" s="60"/>
      <c r="Q130" s="116"/>
      <c r="R130" s="117" t="str">
        <f t="shared" si="71"/>
        <v/>
      </c>
      <c r="S130" s="3"/>
      <c r="T130" s="3"/>
      <c r="U130" s="3"/>
      <c r="V130" s="101">
        <f t="shared" si="72"/>
        <v>54</v>
      </c>
      <c r="W130" s="102">
        <f t="shared" si="73"/>
        <v>81</v>
      </c>
      <c r="X130" s="103">
        <f t="shared" si="74"/>
        <v>0</v>
      </c>
      <c r="Y130" s="101">
        <f t="shared" si="75"/>
        <v>27</v>
      </c>
      <c r="Z130" s="102">
        <f t="shared" si="76"/>
        <v>81</v>
      </c>
      <c r="AA130" s="104">
        <f t="shared" si="77"/>
        <v>0</v>
      </c>
      <c r="AB130" s="105">
        <f t="shared" si="78"/>
        <v>81</v>
      </c>
      <c r="AC130" s="101">
        <f t="shared" si="79"/>
        <v>54</v>
      </c>
      <c r="AD130" s="102">
        <f t="shared" si="80"/>
        <v>0</v>
      </c>
      <c r="AE130" s="103">
        <f t="shared" si="81"/>
        <v>54</v>
      </c>
      <c r="AF130" s="104">
        <f t="shared" si="82"/>
        <v>0</v>
      </c>
      <c r="AG130" s="3"/>
      <c r="AH130" s="3"/>
      <c r="AI130" s="3"/>
      <c r="AJ130" s="3"/>
      <c r="AK130" s="3"/>
      <c r="AL130" s="3"/>
      <c r="AM130" s="3"/>
      <c r="AN130" s="3"/>
      <c r="AO130" s="21"/>
      <c r="AP130" s="21"/>
      <c r="AQ130" s="21"/>
    </row>
    <row r="131" spans="1:43" ht="15" customHeight="1" x14ac:dyDescent="0.2">
      <c r="A131" s="106" t="s">
        <v>211</v>
      </c>
      <c r="B131" s="107" t="s">
        <v>212</v>
      </c>
      <c r="C131" s="69">
        <v>1</v>
      </c>
      <c r="D131" s="69">
        <v>2</v>
      </c>
      <c r="E131" s="69"/>
      <c r="F131" s="69">
        <v>1</v>
      </c>
      <c r="G131" s="69">
        <v>2</v>
      </c>
      <c r="H131" s="69"/>
      <c r="I131" s="69">
        <v>2</v>
      </c>
      <c r="J131" s="69">
        <v>2</v>
      </c>
      <c r="K131" s="69"/>
      <c r="L131" s="69">
        <v>2</v>
      </c>
      <c r="M131" s="69"/>
      <c r="N131" s="108">
        <v>27</v>
      </c>
      <c r="O131" s="115">
        <f t="shared" si="70"/>
        <v>27</v>
      </c>
      <c r="P131" s="60"/>
      <c r="Q131" s="116"/>
      <c r="R131" s="117" t="str">
        <f t="shared" si="71"/>
        <v/>
      </c>
      <c r="S131" s="3"/>
      <c r="T131" s="3"/>
      <c r="U131" s="3"/>
      <c r="V131" s="101">
        <f t="shared" si="72"/>
        <v>27</v>
      </c>
      <c r="W131" s="102">
        <f t="shared" si="73"/>
        <v>54</v>
      </c>
      <c r="X131" s="103">
        <f t="shared" si="74"/>
        <v>0</v>
      </c>
      <c r="Y131" s="101">
        <f t="shared" si="75"/>
        <v>27</v>
      </c>
      <c r="Z131" s="102">
        <f t="shared" si="76"/>
        <v>54</v>
      </c>
      <c r="AA131" s="104">
        <f t="shared" si="77"/>
        <v>0</v>
      </c>
      <c r="AB131" s="105">
        <f t="shared" si="78"/>
        <v>54</v>
      </c>
      <c r="AC131" s="101">
        <f t="shared" si="79"/>
        <v>54</v>
      </c>
      <c r="AD131" s="102">
        <f t="shared" si="80"/>
        <v>0</v>
      </c>
      <c r="AE131" s="103">
        <f t="shared" si="81"/>
        <v>54</v>
      </c>
      <c r="AF131" s="104">
        <f t="shared" si="82"/>
        <v>0</v>
      </c>
      <c r="AG131" s="3"/>
      <c r="AH131" s="3"/>
      <c r="AI131" s="3"/>
      <c r="AJ131" s="3"/>
      <c r="AK131" s="3"/>
      <c r="AL131" s="3"/>
      <c r="AM131" s="3"/>
      <c r="AN131" s="3"/>
      <c r="AO131" s="21"/>
      <c r="AP131" s="21"/>
      <c r="AQ131" s="21"/>
    </row>
    <row r="132" spans="1:43" ht="15" customHeight="1" x14ac:dyDescent="0.2">
      <c r="A132" s="106" t="s">
        <v>213</v>
      </c>
      <c r="B132" s="107" t="s">
        <v>214</v>
      </c>
      <c r="C132" s="69">
        <v>1</v>
      </c>
      <c r="D132" s="69">
        <v>2</v>
      </c>
      <c r="E132" s="69"/>
      <c r="F132" s="69">
        <v>1</v>
      </c>
      <c r="G132" s="69">
        <v>2</v>
      </c>
      <c r="H132" s="69"/>
      <c r="I132" s="69">
        <v>2</v>
      </c>
      <c r="J132" s="69">
        <v>2</v>
      </c>
      <c r="K132" s="69"/>
      <c r="L132" s="69">
        <v>2</v>
      </c>
      <c r="M132" s="69"/>
      <c r="N132" s="108">
        <v>27</v>
      </c>
      <c r="O132" s="115">
        <f t="shared" si="70"/>
        <v>27</v>
      </c>
      <c r="P132" s="60"/>
      <c r="Q132" s="116"/>
      <c r="R132" s="117" t="str">
        <f t="shared" si="71"/>
        <v/>
      </c>
      <c r="S132" s="3"/>
      <c r="T132" s="3"/>
      <c r="U132" s="3"/>
      <c r="V132" s="101">
        <f t="shared" si="72"/>
        <v>27</v>
      </c>
      <c r="W132" s="102">
        <f t="shared" si="73"/>
        <v>54</v>
      </c>
      <c r="X132" s="103">
        <f t="shared" si="74"/>
        <v>0</v>
      </c>
      <c r="Y132" s="101">
        <f t="shared" si="75"/>
        <v>27</v>
      </c>
      <c r="Z132" s="102">
        <f t="shared" si="76"/>
        <v>54</v>
      </c>
      <c r="AA132" s="104">
        <f t="shared" si="77"/>
        <v>0</v>
      </c>
      <c r="AB132" s="105">
        <f t="shared" si="78"/>
        <v>54</v>
      </c>
      <c r="AC132" s="101">
        <f t="shared" si="79"/>
        <v>54</v>
      </c>
      <c r="AD132" s="102">
        <f t="shared" si="80"/>
        <v>0</v>
      </c>
      <c r="AE132" s="103">
        <f t="shared" si="81"/>
        <v>54</v>
      </c>
      <c r="AF132" s="104">
        <f t="shared" si="82"/>
        <v>0</v>
      </c>
      <c r="AG132" s="3"/>
      <c r="AH132" s="3"/>
      <c r="AI132" s="3"/>
      <c r="AJ132" s="3"/>
      <c r="AK132" s="3"/>
      <c r="AL132" s="3"/>
      <c r="AM132" s="3"/>
      <c r="AN132" s="3"/>
      <c r="AO132" s="21"/>
      <c r="AP132" s="21"/>
      <c r="AQ132" s="21"/>
    </row>
    <row r="133" spans="1:43" ht="15" customHeight="1" x14ac:dyDescent="0.2">
      <c r="A133" s="106" t="s">
        <v>215</v>
      </c>
      <c r="B133" s="107" t="s">
        <v>216</v>
      </c>
      <c r="C133" s="69"/>
      <c r="D133" s="69"/>
      <c r="E133" s="69"/>
      <c r="F133" s="69"/>
      <c r="G133" s="69"/>
      <c r="H133" s="69"/>
      <c r="I133" s="69"/>
      <c r="J133" s="69">
        <v>1</v>
      </c>
      <c r="K133" s="69"/>
      <c r="L133" s="69">
        <v>1</v>
      </c>
      <c r="M133" s="69"/>
      <c r="N133" s="108">
        <v>27</v>
      </c>
      <c r="O133" s="115">
        <f t="shared" si="70"/>
        <v>27</v>
      </c>
      <c r="P133" s="60"/>
      <c r="Q133" s="116"/>
      <c r="R133" s="117" t="str">
        <f t="shared" si="71"/>
        <v/>
      </c>
      <c r="S133" s="3"/>
      <c r="T133" s="3"/>
      <c r="U133" s="3"/>
      <c r="V133" s="101">
        <f t="shared" si="72"/>
        <v>0</v>
      </c>
      <c r="W133" s="102">
        <f t="shared" si="73"/>
        <v>0</v>
      </c>
      <c r="X133" s="103">
        <f t="shared" si="74"/>
        <v>0</v>
      </c>
      <c r="Y133" s="101">
        <f t="shared" si="75"/>
        <v>0</v>
      </c>
      <c r="Z133" s="102">
        <f t="shared" si="76"/>
        <v>0</v>
      </c>
      <c r="AA133" s="104">
        <f t="shared" si="77"/>
        <v>0</v>
      </c>
      <c r="AB133" s="105">
        <f t="shared" si="78"/>
        <v>0</v>
      </c>
      <c r="AC133" s="101">
        <f t="shared" si="79"/>
        <v>27</v>
      </c>
      <c r="AD133" s="102">
        <f t="shared" si="80"/>
        <v>0</v>
      </c>
      <c r="AE133" s="103">
        <f t="shared" si="81"/>
        <v>27</v>
      </c>
      <c r="AF133" s="104">
        <f t="shared" si="82"/>
        <v>0</v>
      </c>
      <c r="AG133" s="3"/>
      <c r="AH133" s="3"/>
      <c r="AI133" s="3"/>
      <c r="AJ133" s="3"/>
      <c r="AK133" s="3"/>
      <c r="AL133" s="3"/>
      <c r="AM133" s="3"/>
      <c r="AN133" s="3"/>
      <c r="AO133" s="21"/>
      <c r="AP133" s="21"/>
      <c r="AQ133" s="21"/>
    </row>
    <row r="134" spans="1:43" ht="15" customHeight="1" thickBot="1" x14ac:dyDescent="0.25">
      <c r="A134" s="109" t="s">
        <v>217</v>
      </c>
      <c r="B134" s="110" t="s">
        <v>218</v>
      </c>
      <c r="C134" s="111"/>
      <c r="D134" s="111"/>
      <c r="E134" s="111"/>
      <c r="F134" s="111"/>
      <c r="G134" s="111"/>
      <c r="H134" s="111"/>
      <c r="I134" s="111"/>
      <c r="J134" s="111">
        <v>1</v>
      </c>
      <c r="K134" s="111"/>
      <c r="L134" s="111">
        <v>1</v>
      </c>
      <c r="M134" s="111"/>
      <c r="N134" s="112">
        <v>27</v>
      </c>
      <c r="O134" s="118">
        <f t="shared" si="70"/>
        <v>27</v>
      </c>
      <c r="P134" s="60"/>
      <c r="Q134" s="119"/>
      <c r="R134" s="120" t="str">
        <f t="shared" si="71"/>
        <v/>
      </c>
      <c r="S134" s="3"/>
      <c r="T134" s="3"/>
      <c r="U134" s="3"/>
      <c r="V134" s="101">
        <f t="shared" si="72"/>
        <v>0</v>
      </c>
      <c r="W134" s="102">
        <f t="shared" si="73"/>
        <v>0</v>
      </c>
      <c r="X134" s="103">
        <f t="shared" si="74"/>
        <v>0</v>
      </c>
      <c r="Y134" s="101">
        <f t="shared" si="75"/>
        <v>0</v>
      </c>
      <c r="Z134" s="102">
        <f t="shared" si="76"/>
        <v>0</v>
      </c>
      <c r="AA134" s="104">
        <f t="shared" si="77"/>
        <v>0</v>
      </c>
      <c r="AB134" s="105">
        <f t="shared" si="78"/>
        <v>0</v>
      </c>
      <c r="AC134" s="101">
        <f t="shared" si="79"/>
        <v>27</v>
      </c>
      <c r="AD134" s="102">
        <f t="shared" si="80"/>
        <v>0</v>
      </c>
      <c r="AE134" s="103">
        <f t="shared" si="81"/>
        <v>27</v>
      </c>
      <c r="AF134" s="104">
        <f t="shared" si="82"/>
        <v>0</v>
      </c>
      <c r="AG134" s="3"/>
      <c r="AH134" s="3"/>
      <c r="AI134" s="3"/>
      <c r="AJ134" s="3"/>
      <c r="AK134" s="3"/>
      <c r="AL134" s="3"/>
      <c r="AM134" s="3"/>
      <c r="AN134" s="3"/>
      <c r="AO134" s="21"/>
      <c r="AP134" s="21"/>
      <c r="AQ134" s="21"/>
    </row>
    <row r="135" spans="1:43" ht="15" customHeight="1" thickBot="1" x14ac:dyDescent="0.25">
      <c r="A135" s="121" t="s">
        <v>219</v>
      </c>
      <c r="B135" s="93"/>
      <c r="C135" s="94" t="s">
        <v>118</v>
      </c>
      <c r="D135" s="94"/>
      <c r="E135" s="94"/>
      <c r="F135" s="94"/>
      <c r="G135" s="94"/>
      <c r="H135" s="94"/>
      <c r="I135" s="94"/>
      <c r="J135" s="94"/>
      <c r="K135" s="94"/>
      <c r="L135" s="94"/>
      <c r="M135" s="94"/>
      <c r="N135" s="49"/>
      <c r="O135" s="49"/>
      <c r="P135" s="49"/>
      <c r="Q135" s="113"/>
      <c r="R135" s="114"/>
      <c r="S135" s="3"/>
      <c r="T135" s="3"/>
      <c r="U135" s="3"/>
      <c r="V135" s="101"/>
      <c r="W135" s="102"/>
      <c r="X135" s="103"/>
      <c r="Y135" s="101"/>
      <c r="Z135" s="102"/>
      <c r="AA135" s="104"/>
      <c r="AB135" s="105"/>
      <c r="AC135" s="101"/>
      <c r="AD135" s="102"/>
      <c r="AE135" s="103"/>
      <c r="AF135" s="104"/>
      <c r="AG135" s="3"/>
      <c r="AH135" s="3"/>
      <c r="AI135" s="3"/>
      <c r="AJ135" s="3"/>
      <c r="AK135" s="3"/>
      <c r="AL135" s="3"/>
      <c r="AM135" s="3"/>
      <c r="AN135" s="3"/>
      <c r="AO135" s="21"/>
      <c r="AP135" s="21"/>
      <c r="AQ135" s="21"/>
    </row>
    <row r="136" spans="1:43" ht="15" customHeight="1" x14ac:dyDescent="0.2">
      <c r="A136" s="98" t="s">
        <v>220</v>
      </c>
      <c r="B136" s="99" t="s">
        <v>221</v>
      </c>
      <c r="C136" s="58">
        <v>1</v>
      </c>
      <c r="D136" s="58">
        <v>2</v>
      </c>
      <c r="E136" s="58"/>
      <c r="F136" s="58">
        <v>1</v>
      </c>
      <c r="G136" s="58">
        <v>2</v>
      </c>
      <c r="H136" s="58"/>
      <c r="I136" s="58">
        <v>2</v>
      </c>
      <c r="J136" s="58"/>
      <c r="K136" s="58"/>
      <c r="L136" s="58"/>
      <c r="M136" s="58"/>
      <c r="N136" s="100">
        <v>23</v>
      </c>
      <c r="O136" s="59">
        <f t="shared" ref="O136:O151" si="84">N136</f>
        <v>23</v>
      </c>
      <c r="P136" s="60"/>
      <c r="Q136" s="61"/>
      <c r="R136" s="62" t="str">
        <f t="shared" ref="R136:R151" si="85">IF(Q136*N136=0,"",Q136*N136)</f>
        <v/>
      </c>
      <c r="S136" s="3"/>
      <c r="T136" s="3"/>
      <c r="U136" s="3"/>
      <c r="V136" s="101">
        <f t="shared" ref="V136:V151" si="86">C136*N136</f>
        <v>23</v>
      </c>
      <c r="W136" s="102">
        <f t="shared" ref="W136:W151" si="87">D136*N136</f>
        <v>46</v>
      </c>
      <c r="X136" s="103">
        <f t="shared" ref="X136:X151" si="88">E136*O136</f>
        <v>0</v>
      </c>
      <c r="Y136" s="101">
        <f t="shared" ref="Y136:Y151" si="89">F136*N136</f>
        <v>23</v>
      </c>
      <c r="Z136" s="102">
        <f t="shared" ref="Z136:Z151" si="90">G136*N136</f>
        <v>46</v>
      </c>
      <c r="AA136" s="104">
        <f t="shared" ref="AA136:AA151" si="91">H136*N136</f>
        <v>0</v>
      </c>
      <c r="AB136" s="105">
        <f t="shared" ref="AB136:AB151" si="92">I136*N136</f>
        <v>46</v>
      </c>
      <c r="AC136" s="101">
        <f t="shared" ref="AC136:AC151" si="93">J136*N136</f>
        <v>0</v>
      </c>
      <c r="AD136" s="102">
        <f t="shared" ref="AD136:AD151" si="94">K136*N136</f>
        <v>0</v>
      </c>
      <c r="AE136" s="103">
        <f t="shared" ref="AE136:AE151" si="95">L136*N136</f>
        <v>0</v>
      </c>
      <c r="AF136" s="104">
        <f t="shared" ref="AF136:AF151" si="96">M136*N136</f>
        <v>0</v>
      </c>
      <c r="AG136" s="3"/>
      <c r="AH136" s="3"/>
      <c r="AI136" s="3"/>
      <c r="AJ136" s="3"/>
      <c r="AK136" s="3"/>
      <c r="AL136" s="3"/>
      <c r="AM136" s="3"/>
      <c r="AN136" s="3"/>
      <c r="AO136" s="21"/>
      <c r="AP136" s="21"/>
      <c r="AQ136" s="21"/>
    </row>
    <row r="137" spans="1:43" ht="15" customHeight="1" x14ac:dyDescent="0.2">
      <c r="A137" s="106" t="s">
        <v>222</v>
      </c>
      <c r="B137" s="21" t="s">
        <v>223</v>
      </c>
      <c r="C137" s="69">
        <v>1</v>
      </c>
      <c r="D137" s="69">
        <v>2</v>
      </c>
      <c r="E137" s="69"/>
      <c r="F137" s="69">
        <v>1</v>
      </c>
      <c r="G137" s="69">
        <v>2</v>
      </c>
      <c r="H137" s="69"/>
      <c r="I137" s="69">
        <v>2</v>
      </c>
      <c r="J137" s="69"/>
      <c r="K137" s="69"/>
      <c r="L137" s="69"/>
      <c r="M137" s="69"/>
      <c r="N137" s="108">
        <v>23</v>
      </c>
      <c r="O137" s="71">
        <f t="shared" si="84"/>
        <v>23</v>
      </c>
      <c r="P137" s="60"/>
      <c r="Q137" s="72"/>
      <c r="R137" s="73" t="str">
        <f t="shared" si="85"/>
        <v/>
      </c>
      <c r="S137" s="3"/>
      <c r="T137" s="3"/>
      <c r="U137" s="3"/>
      <c r="V137" s="101">
        <f t="shared" si="86"/>
        <v>23</v>
      </c>
      <c r="W137" s="102">
        <f t="shared" si="87"/>
        <v>46</v>
      </c>
      <c r="X137" s="103">
        <f t="shared" si="88"/>
        <v>0</v>
      </c>
      <c r="Y137" s="101">
        <f t="shared" si="89"/>
        <v>23</v>
      </c>
      <c r="Z137" s="102">
        <f t="shared" si="90"/>
        <v>46</v>
      </c>
      <c r="AA137" s="104">
        <f t="shared" si="91"/>
        <v>0</v>
      </c>
      <c r="AB137" s="105">
        <f t="shared" si="92"/>
        <v>46</v>
      </c>
      <c r="AC137" s="101">
        <f t="shared" si="93"/>
        <v>0</v>
      </c>
      <c r="AD137" s="102">
        <f t="shared" si="94"/>
        <v>0</v>
      </c>
      <c r="AE137" s="103">
        <f t="shared" si="95"/>
        <v>0</v>
      </c>
      <c r="AF137" s="104">
        <f t="shared" si="96"/>
        <v>0</v>
      </c>
      <c r="AG137" s="3"/>
      <c r="AH137" s="3"/>
      <c r="AI137" s="3"/>
      <c r="AJ137" s="3"/>
      <c r="AK137" s="3"/>
      <c r="AL137" s="3"/>
      <c r="AM137" s="3"/>
      <c r="AN137" s="3"/>
      <c r="AO137" s="21"/>
      <c r="AP137" s="21"/>
      <c r="AQ137" s="21"/>
    </row>
    <row r="138" spans="1:43" ht="15" customHeight="1" x14ac:dyDescent="0.2">
      <c r="A138" s="106" t="s">
        <v>224</v>
      </c>
      <c r="B138" s="107" t="s">
        <v>225</v>
      </c>
      <c r="C138" s="69">
        <v>1</v>
      </c>
      <c r="D138" s="69">
        <v>2</v>
      </c>
      <c r="E138" s="69"/>
      <c r="F138" s="69">
        <v>1</v>
      </c>
      <c r="G138" s="69">
        <v>2</v>
      </c>
      <c r="H138" s="69"/>
      <c r="I138" s="69">
        <v>2</v>
      </c>
      <c r="J138" s="69">
        <v>1</v>
      </c>
      <c r="K138" s="69"/>
      <c r="L138" s="69">
        <v>1</v>
      </c>
      <c r="M138" s="69"/>
      <c r="N138" s="108">
        <v>23</v>
      </c>
      <c r="O138" s="71">
        <f t="shared" si="84"/>
        <v>23</v>
      </c>
      <c r="P138" s="60"/>
      <c r="Q138" s="72"/>
      <c r="R138" s="73" t="str">
        <f t="shared" si="85"/>
        <v/>
      </c>
      <c r="S138" s="3"/>
      <c r="T138" s="3"/>
      <c r="U138" s="3"/>
      <c r="V138" s="101">
        <f t="shared" si="86"/>
        <v>23</v>
      </c>
      <c r="W138" s="102">
        <f t="shared" si="87"/>
        <v>46</v>
      </c>
      <c r="X138" s="103">
        <f t="shared" si="88"/>
        <v>0</v>
      </c>
      <c r="Y138" s="101">
        <f t="shared" si="89"/>
        <v>23</v>
      </c>
      <c r="Z138" s="102">
        <f t="shared" si="90"/>
        <v>46</v>
      </c>
      <c r="AA138" s="104">
        <f t="shared" si="91"/>
        <v>0</v>
      </c>
      <c r="AB138" s="105">
        <f t="shared" si="92"/>
        <v>46</v>
      </c>
      <c r="AC138" s="101">
        <f t="shared" si="93"/>
        <v>23</v>
      </c>
      <c r="AD138" s="102">
        <f t="shared" si="94"/>
        <v>0</v>
      </c>
      <c r="AE138" s="103">
        <f t="shared" si="95"/>
        <v>23</v>
      </c>
      <c r="AF138" s="104">
        <f t="shared" si="96"/>
        <v>0</v>
      </c>
      <c r="AG138" s="3"/>
      <c r="AH138" s="3"/>
      <c r="AI138" s="3"/>
      <c r="AJ138" s="3"/>
      <c r="AK138" s="3"/>
      <c r="AL138" s="3"/>
      <c r="AM138" s="3"/>
      <c r="AN138" s="3"/>
      <c r="AO138" s="21"/>
      <c r="AP138" s="21"/>
      <c r="AQ138" s="21"/>
    </row>
    <row r="139" spans="1:43" ht="15" customHeight="1" x14ac:dyDescent="0.2">
      <c r="A139" s="106" t="s">
        <v>226</v>
      </c>
      <c r="B139" s="107" t="s">
        <v>227</v>
      </c>
      <c r="C139" s="69">
        <v>1</v>
      </c>
      <c r="D139" s="69">
        <v>2</v>
      </c>
      <c r="E139" s="69"/>
      <c r="F139" s="69">
        <v>1</v>
      </c>
      <c r="G139" s="69">
        <v>2</v>
      </c>
      <c r="H139" s="69"/>
      <c r="I139" s="69">
        <v>2</v>
      </c>
      <c r="J139" s="69">
        <v>1</v>
      </c>
      <c r="K139" s="69"/>
      <c r="L139" s="69">
        <v>1</v>
      </c>
      <c r="M139" s="69"/>
      <c r="N139" s="108">
        <v>23</v>
      </c>
      <c r="O139" s="71">
        <f t="shared" si="84"/>
        <v>23</v>
      </c>
      <c r="P139" s="60"/>
      <c r="Q139" s="72"/>
      <c r="R139" s="73" t="str">
        <f t="shared" si="85"/>
        <v/>
      </c>
      <c r="S139" s="3"/>
      <c r="T139" s="3"/>
      <c r="U139" s="3"/>
      <c r="V139" s="101">
        <f t="shared" si="86"/>
        <v>23</v>
      </c>
      <c r="W139" s="102">
        <f t="shared" si="87"/>
        <v>46</v>
      </c>
      <c r="X139" s="103">
        <f t="shared" si="88"/>
        <v>0</v>
      </c>
      <c r="Y139" s="101">
        <f t="shared" si="89"/>
        <v>23</v>
      </c>
      <c r="Z139" s="102">
        <f t="shared" si="90"/>
        <v>46</v>
      </c>
      <c r="AA139" s="104">
        <f t="shared" si="91"/>
        <v>0</v>
      </c>
      <c r="AB139" s="105">
        <f t="shared" si="92"/>
        <v>46</v>
      </c>
      <c r="AC139" s="101">
        <f t="shared" si="93"/>
        <v>23</v>
      </c>
      <c r="AD139" s="102">
        <f t="shared" si="94"/>
        <v>0</v>
      </c>
      <c r="AE139" s="103">
        <f t="shared" si="95"/>
        <v>23</v>
      </c>
      <c r="AF139" s="104">
        <f t="shared" si="96"/>
        <v>0</v>
      </c>
      <c r="AG139" s="3"/>
      <c r="AH139" s="3"/>
      <c r="AI139" s="3"/>
      <c r="AJ139" s="3"/>
      <c r="AK139" s="3"/>
      <c r="AL139" s="3"/>
      <c r="AM139" s="3"/>
      <c r="AN139" s="3"/>
      <c r="AO139" s="21"/>
      <c r="AP139" s="21"/>
      <c r="AQ139" s="21"/>
    </row>
    <row r="140" spans="1:43" ht="15" customHeight="1" x14ac:dyDescent="0.2">
      <c r="A140" s="106" t="s">
        <v>228</v>
      </c>
      <c r="B140" s="107" t="s">
        <v>229</v>
      </c>
      <c r="C140" s="69">
        <v>1</v>
      </c>
      <c r="D140" s="69">
        <v>2</v>
      </c>
      <c r="E140" s="69"/>
      <c r="F140" s="69"/>
      <c r="G140" s="69">
        <v>2</v>
      </c>
      <c r="H140" s="69"/>
      <c r="I140" s="69">
        <v>2</v>
      </c>
      <c r="J140" s="69">
        <v>1</v>
      </c>
      <c r="K140" s="69"/>
      <c r="L140" s="69">
        <v>1</v>
      </c>
      <c r="M140" s="69"/>
      <c r="N140" s="108">
        <v>23</v>
      </c>
      <c r="O140" s="71">
        <f t="shared" si="84"/>
        <v>23</v>
      </c>
      <c r="P140" s="60"/>
      <c r="Q140" s="72"/>
      <c r="R140" s="73" t="str">
        <f t="shared" si="85"/>
        <v/>
      </c>
      <c r="S140" s="3"/>
      <c r="T140" s="3"/>
      <c r="U140" s="3"/>
      <c r="V140" s="101">
        <f t="shared" si="86"/>
        <v>23</v>
      </c>
      <c r="W140" s="102">
        <f t="shared" si="87"/>
        <v>46</v>
      </c>
      <c r="X140" s="103">
        <f t="shared" si="88"/>
        <v>0</v>
      </c>
      <c r="Y140" s="101">
        <f t="shared" si="89"/>
        <v>0</v>
      </c>
      <c r="Z140" s="102">
        <f t="shared" si="90"/>
        <v>46</v>
      </c>
      <c r="AA140" s="104">
        <f t="shared" si="91"/>
        <v>0</v>
      </c>
      <c r="AB140" s="105">
        <f t="shared" si="92"/>
        <v>46</v>
      </c>
      <c r="AC140" s="101">
        <f t="shared" si="93"/>
        <v>23</v>
      </c>
      <c r="AD140" s="102">
        <f t="shared" si="94"/>
        <v>0</v>
      </c>
      <c r="AE140" s="103">
        <f t="shared" si="95"/>
        <v>23</v>
      </c>
      <c r="AF140" s="104">
        <f t="shared" si="96"/>
        <v>0</v>
      </c>
      <c r="AG140" s="3"/>
      <c r="AH140" s="3"/>
      <c r="AI140" s="3"/>
      <c r="AJ140" s="3"/>
      <c r="AK140" s="3"/>
      <c r="AL140" s="3"/>
      <c r="AM140" s="3"/>
      <c r="AN140" s="3"/>
      <c r="AO140" s="21"/>
      <c r="AP140" s="21"/>
      <c r="AQ140" s="21"/>
    </row>
    <row r="141" spans="1:43" ht="15" customHeight="1" x14ac:dyDescent="0.2">
      <c r="A141" s="106" t="s">
        <v>230</v>
      </c>
      <c r="B141" s="107" t="s">
        <v>231</v>
      </c>
      <c r="C141" s="69">
        <v>1</v>
      </c>
      <c r="D141" s="69">
        <v>2</v>
      </c>
      <c r="E141" s="69"/>
      <c r="F141" s="69"/>
      <c r="G141" s="69">
        <v>2</v>
      </c>
      <c r="H141" s="69"/>
      <c r="I141" s="69">
        <v>2</v>
      </c>
      <c r="J141" s="69">
        <v>1</v>
      </c>
      <c r="K141" s="69"/>
      <c r="L141" s="69">
        <v>1</v>
      </c>
      <c r="M141" s="69"/>
      <c r="N141" s="108">
        <v>23</v>
      </c>
      <c r="O141" s="71">
        <f t="shared" si="84"/>
        <v>23</v>
      </c>
      <c r="P141" s="60"/>
      <c r="Q141" s="72"/>
      <c r="R141" s="73" t="str">
        <f t="shared" si="85"/>
        <v/>
      </c>
      <c r="S141" s="3"/>
      <c r="T141" s="3"/>
      <c r="U141" s="3"/>
      <c r="V141" s="101">
        <f t="shared" si="86"/>
        <v>23</v>
      </c>
      <c r="W141" s="102">
        <f t="shared" si="87"/>
        <v>46</v>
      </c>
      <c r="X141" s="103">
        <f t="shared" si="88"/>
        <v>0</v>
      </c>
      <c r="Y141" s="101">
        <f t="shared" si="89"/>
        <v>0</v>
      </c>
      <c r="Z141" s="102">
        <f t="shared" si="90"/>
        <v>46</v>
      </c>
      <c r="AA141" s="104">
        <f t="shared" si="91"/>
        <v>0</v>
      </c>
      <c r="AB141" s="105">
        <f t="shared" si="92"/>
        <v>46</v>
      </c>
      <c r="AC141" s="101">
        <f t="shared" si="93"/>
        <v>23</v>
      </c>
      <c r="AD141" s="102">
        <f t="shared" si="94"/>
        <v>0</v>
      </c>
      <c r="AE141" s="103">
        <f t="shared" si="95"/>
        <v>23</v>
      </c>
      <c r="AF141" s="104">
        <f t="shared" si="96"/>
        <v>0</v>
      </c>
      <c r="AG141" s="3"/>
      <c r="AH141" s="3"/>
      <c r="AI141" s="3"/>
      <c r="AJ141" s="3"/>
      <c r="AK141" s="3"/>
      <c r="AL141" s="3"/>
      <c r="AM141" s="3"/>
      <c r="AN141" s="3"/>
      <c r="AO141" s="21"/>
      <c r="AP141" s="21"/>
      <c r="AQ141" s="21"/>
    </row>
    <row r="142" spans="1:43" ht="15" customHeight="1" x14ac:dyDescent="0.2">
      <c r="A142" s="106" t="s">
        <v>232</v>
      </c>
      <c r="B142" s="107" t="s">
        <v>233</v>
      </c>
      <c r="C142" s="69">
        <v>1</v>
      </c>
      <c r="D142" s="69">
        <v>2</v>
      </c>
      <c r="E142" s="69"/>
      <c r="F142" s="69"/>
      <c r="G142" s="69">
        <v>2</v>
      </c>
      <c r="H142" s="69"/>
      <c r="I142" s="69">
        <v>2</v>
      </c>
      <c r="J142" s="69">
        <v>1</v>
      </c>
      <c r="K142" s="69"/>
      <c r="L142" s="69">
        <v>1</v>
      </c>
      <c r="M142" s="69"/>
      <c r="N142" s="108">
        <v>23</v>
      </c>
      <c r="O142" s="71">
        <f t="shared" si="84"/>
        <v>23</v>
      </c>
      <c r="P142" s="60"/>
      <c r="Q142" s="72"/>
      <c r="R142" s="73" t="str">
        <f t="shared" si="85"/>
        <v/>
      </c>
      <c r="S142" s="3"/>
      <c r="T142" s="3"/>
      <c r="U142" s="3"/>
      <c r="V142" s="101">
        <f t="shared" si="86"/>
        <v>23</v>
      </c>
      <c r="W142" s="102">
        <f t="shared" si="87"/>
        <v>46</v>
      </c>
      <c r="X142" s="103">
        <f t="shared" si="88"/>
        <v>0</v>
      </c>
      <c r="Y142" s="101">
        <f t="shared" si="89"/>
        <v>0</v>
      </c>
      <c r="Z142" s="102">
        <f t="shared" si="90"/>
        <v>46</v>
      </c>
      <c r="AA142" s="104">
        <f t="shared" si="91"/>
        <v>0</v>
      </c>
      <c r="AB142" s="105">
        <f t="shared" si="92"/>
        <v>46</v>
      </c>
      <c r="AC142" s="101">
        <f t="shared" si="93"/>
        <v>23</v>
      </c>
      <c r="AD142" s="102">
        <f t="shared" si="94"/>
        <v>0</v>
      </c>
      <c r="AE142" s="103">
        <f t="shared" si="95"/>
        <v>23</v>
      </c>
      <c r="AF142" s="104">
        <f t="shared" si="96"/>
        <v>0</v>
      </c>
      <c r="AG142" s="3"/>
      <c r="AH142" s="3"/>
      <c r="AI142" s="3"/>
      <c r="AJ142" s="3"/>
      <c r="AK142" s="3"/>
      <c r="AL142" s="3"/>
      <c r="AM142" s="3"/>
      <c r="AN142" s="3"/>
      <c r="AO142" s="21"/>
      <c r="AP142" s="21"/>
      <c r="AQ142" s="21"/>
    </row>
    <row r="143" spans="1:43" ht="15" customHeight="1" x14ac:dyDescent="0.2">
      <c r="A143" s="106" t="s">
        <v>234</v>
      </c>
      <c r="B143" s="107" t="s">
        <v>235</v>
      </c>
      <c r="C143" s="69">
        <v>1</v>
      </c>
      <c r="D143" s="69">
        <v>2</v>
      </c>
      <c r="E143" s="69"/>
      <c r="F143" s="69"/>
      <c r="G143" s="69">
        <v>2</v>
      </c>
      <c r="H143" s="69"/>
      <c r="I143" s="69">
        <v>2</v>
      </c>
      <c r="J143" s="69">
        <v>1</v>
      </c>
      <c r="K143" s="69"/>
      <c r="L143" s="69">
        <v>1</v>
      </c>
      <c r="M143" s="69"/>
      <c r="N143" s="108">
        <v>23</v>
      </c>
      <c r="O143" s="71">
        <f t="shared" si="84"/>
        <v>23</v>
      </c>
      <c r="P143" s="60"/>
      <c r="Q143" s="72"/>
      <c r="R143" s="73" t="str">
        <f t="shared" si="85"/>
        <v/>
      </c>
      <c r="S143" s="3"/>
      <c r="T143" s="3"/>
      <c r="U143" s="3"/>
      <c r="V143" s="101">
        <f t="shared" si="86"/>
        <v>23</v>
      </c>
      <c r="W143" s="102">
        <f t="shared" si="87"/>
        <v>46</v>
      </c>
      <c r="X143" s="103">
        <f t="shared" si="88"/>
        <v>0</v>
      </c>
      <c r="Y143" s="101">
        <f t="shared" si="89"/>
        <v>0</v>
      </c>
      <c r="Z143" s="102">
        <f t="shared" si="90"/>
        <v>46</v>
      </c>
      <c r="AA143" s="104">
        <f t="shared" si="91"/>
        <v>0</v>
      </c>
      <c r="AB143" s="105">
        <f t="shared" si="92"/>
        <v>46</v>
      </c>
      <c r="AC143" s="101">
        <f t="shared" si="93"/>
        <v>23</v>
      </c>
      <c r="AD143" s="102">
        <f t="shared" si="94"/>
        <v>0</v>
      </c>
      <c r="AE143" s="103">
        <f t="shared" si="95"/>
        <v>23</v>
      </c>
      <c r="AF143" s="104">
        <f t="shared" si="96"/>
        <v>0</v>
      </c>
      <c r="AG143" s="3"/>
      <c r="AH143" s="3"/>
      <c r="AI143" s="3"/>
      <c r="AJ143" s="3"/>
      <c r="AK143" s="3"/>
      <c r="AL143" s="3"/>
      <c r="AM143" s="3"/>
      <c r="AN143" s="3"/>
      <c r="AO143" s="21"/>
      <c r="AP143" s="21"/>
      <c r="AQ143" s="21"/>
    </row>
    <row r="144" spans="1:43" ht="15" customHeight="1" x14ac:dyDescent="0.2">
      <c r="A144" s="106" t="s">
        <v>236</v>
      </c>
      <c r="B144" s="107" t="s">
        <v>237</v>
      </c>
      <c r="C144" s="69">
        <v>1</v>
      </c>
      <c r="D144" s="69">
        <v>2</v>
      </c>
      <c r="E144" s="69"/>
      <c r="F144" s="69"/>
      <c r="G144" s="69">
        <v>2</v>
      </c>
      <c r="H144" s="69"/>
      <c r="I144" s="69">
        <v>2</v>
      </c>
      <c r="J144" s="69"/>
      <c r="K144" s="69"/>
      <c r="L144" s="69"/>
      <c r="M144" s="69"/>
      <c r="N144" s="108">
        <v>23</v>
      </c>
      <c r="O144" s="71">
        <f t="shared" si="84"/>
        <v>23</v>
      </c>
      <c r="P144" s="60"/>
      <c r="Q144" s="72"/>
      <c r="R144" s="73" t="str">
        <f t="shared" si="85"/>
        <v/>
      </c>
      <c r="S144" s="3"/>
      <c r="T144" s="3"/>
      <c r="U144" s="3"/>
      <c r="V144" s="101">
        <f t="shared" si="86"/>
        <v>23</v>
      </c>
      <c r="W144" s="102">
        <f t="shared" si="87"/>
        <v>46</v>
      </c>
      <c r="X144" s="103">
        <f t="shared" si="88"/>
        <v>0</v>
      </c>
      <c r="Y144" s="101">
        <f t="shared" si="89"/>
        <v>0</v>
      </c>
      <c r="Z144" s="102">
        <f t="shared" si="90"/>
        <v>46</v>
      </c>
      <c r="AA144" s="104">
        <f t="shared" si="91"/>
        <v>0</v>
      </c>
      <c r="AB144" s="105">
        <f t="shared" si="92"/>
        <v>46</v>
      </c>
      <c r="AC144" s="101">
        <f t="shared" si="93"/>
        <v>0</v>
      </c>
      <c r="AD144" s="102">
        <f t="shared" si="94"/>
        <v>0</v>
      </c>
      <c r="AE144" s="103">
        <f t="shared" si="95"/>
        <v>0</v>
      </c>
      <c r="AF144" s="104">
        <f t="shared" si="96"/>
        <v>0</v>
      </c>
      <c r="AG144" s="3"/>
      <c r="AH144" s="3"/>
      <c r="AI144" s="3"/>
      <c r="AJ144" s="3"/>
      <c r="AK144" s="3"/>
      <c r="AL144" s="3"/>
      <c r="AM144" s="3"/>
      <c r="AN144" s="3"/>
      <c r="AO144" s="21"/>
      <c r="AP144" s="21"/>
      <c r="AQ144" s="21"/>
    </row>
    <row r="145" spans="1:43" ht="15" customHeight="1" x14ac:dyDescent="0.2">
      <c r="A145" s="106" t="s">
        <v>238</v>
      </c>
      <c r="B145" s="107" t="s">
        <v>239</v>
      </c>
      <c r="C145" s="69">
        <v>1</v>
      </c>
      <c r="D145" s="69">
        <v>2</v>
      </c>
      <c r="E145" s="69"/>
      <c r="F145" s="69"/>
      <c r="G145" s="69">
        <v>2</v>
      </c>
      <c r="H145" s="69"/>
      <c r="I145" s="69">
        <v>2</v>
      </c>
      <c r="J145" s="69"/>
      <c r="K145" s="69"/>
      <c r="L145" s="69"/>
      <c r="M145" s="69"/>
      <c r="N145" s="108">
        <v>23</v>
      </c>
      <c r="O145" s="71">
        <f t="shared" si="84"/>
        <v>23</v>
      </c>
      <c r="P145" s="60"/>
      <c r="Q145" s="72"/>
      <c r="R145" s="73" t="str">
        <f t="shared" si="85"/>
        <v/>
      </c>
      <c r="S145" s="3"/>
      <c r="T145" s="3"/>
      <c r="U145" s="3"/>
      <c r="V145" s="101">
        <f t="shared" si="86"/>
        <v>23</v>
      </c>
      <c r="W145" s="102">
        <f t="shared" si="87"/>
        <v>46</v>
      </c>
      <c r="X145" s="103">
        <f t="shared" si="88"/>
        <v>0</v>
      </c>
      <c r="Y145" s="101">
        <f t="shared" si="89"/>
        <v>0</v>
      </c>
      <c r="Z145" s="102">
        <f t="shared" si="90"/>
        <v>46</v>
      </c>
      <c r="AA145" s="104">
        <f t="shared" si="91"/>
        <v>0</v>
      </c>
      <c r="AB145" s="105">
        <f t="shared" si="92"/>
        <v>46</v>
      </c>
      <c r="AC145" s="101">
        <f t="shared" si="93"/>
        <v>0</v>
      </c>
      <c r="AD145" s="102">
        <f t="shared" si="94"/>
        <v>0</v>
      </c>
      <c r="AE145" s="103">
        <f t="shared" si="95"/>
        <v>0</v>
      </c>
      <c r="AF145" s="104">
        <f t="shared" si="96"/>
        <v>0</v>
      </c>
      <c r="AG145" s="3"/>
      <c r="AH145" s="3"/>
      <c r="AI145" s="3"/>
      <c r="AJ145" s="3"/>
      <c r="AK145" s="3"/>
      <c r="AL145" s="3"/>
      <c r="AM145" s="3"/>
      <c r="AN145" s="3"/>
      <c r="AO145" s="21"/>
      <c r="AP145" s="21"/>
      <c r="AQ145" s="21"/>
    </row>
    <row r="146" spans="1:43" ht="15" customHeight="1" x14ac:dyDescent="0.2">
      <c r="A146" s="106" t="s">
        <v>240</v>
      </c>
      <c r="B146" s="107" t="s">
        <v>241</v>
      </c>
      <c r="C146" s="69">
        <v>1</v>
      </c>
      <c r="D146" s="69">
        <v>2</v>
      </c>
      <c r="E146" s="69"/>
      <c r="F146" s="69"/>
      <c r="G146" s="69">
        <v>2</v>
      </c>
      <c r="H146" s="69"/>
      <c r="I146" s="69">
        <v>2</v>
      </c>
      <c r="J146" s="69"/>
      <c r="K146" s="69"/>
      <c r="L146" s="69"/>
      <c r="M146" s="69"/>
      <c r="N146" s="108">
        <v>23</v>
      </c>
      <c r="O146" s="71">
        <f t="shared" si="84"/>
        <v>23</v>
      </c>
      <c r="P146" s="60"/>
      <c r="Q146" s="72"/>
      <c r="R146" s="73" t="str">
        <f t="shared" si="85"/>
        <v/>
      </c>
      <c r="S146" s="3"/>
      <c r="T146" s="3"/>
      <c r="U146" s="3"/>
      <c r="V146" s="101">
        <f t="shared" si="86"/>
        <v>23</v>
      </c>
      <c r="W146" s="102">
        <f t="shared" si="87"/>
        <v>46</v>
      </c>
      <c r="X146" s="103">
        <f t="shared" si="88"/>
        <v>0</v>
      </c>
      <c r="Y146" s="101">
        <f t="shared" si="89"/>
        <v>0</v>
      </c>
      <c r="Z146" s="102">
        <f t="shared" si="90"/>
        <v>46</v>
      </c>
      <c r="AA146" s="104">
        <f t="shared" si="91"/>
        <v>0</v>
      </c>
      <c r="AB146" s="105">
        <f t="shared" si="92"/>
        <v>46</v>
      </c>
      <c r="AC146" s="101">
        <f t="shared" si="93"/>
        <v>0</v>
      </c>
      <c r="AD146" s="102">
        <f t="shared" si="94"/>
        <v>0</v>
      </c>
      <c r="AE146" s="103">
        <f t="shared" si="95"/>
        <v>0</v>
      </c>
      <c r="AF146" s="104">
        <f t="shared" si="96"/>
        <v>0</v>
      </c>
      <c r="AG146" s="3"/>
      <c r="AH146" s="3"/>
      <c r="AI146" s="3"/>
      <c r="AJ146" s="3"/>
      <c r="AK146" s="3"/>
      <c r="AL146" s="3"/>
      <c r="AM146" s="3"/>
      <c r="AN146" s="3"/>
      <c r="AO146" s="21"/>
      <c r="AP146" s="21"/>
      <c r="AQ146" s="21"/>
    </row>
    <row r="147" spans="1:43" ht="15" customHeight="1" x14ac:dyDescent="0.2">
      <c r="A147" s="106" t="s">
        <v>242</v>
      </c>
      <c r="B147" s="107" t="s">
        <v>243</v>
      </c>
      <c r="C147" s="69">
        <v>1</v>
      </c>
      <c r="D147" s="69">
        <v>1</v>
      </c>
      <c r="E147" s="69"/>
      <c r="F147" s="69"/>
      <c r="G147" s="69">
        <v>1</v>
      </c>
      <c r="H147" s="69"/>
      <c r="I147" s="69">
        <v>1</v>
      </c>
      <c r="J147" s="69"/>
      <c r="K147" s="69"/>
      <c r="L147" s="69"/>
      <c r="M147" s="69"/>
      <c r="N147" s="108">
        <v>23</v>
      </c>
      <c r="O147" s="71">
        <f t="shared" si="84"/>
        <v>23</v>
      </c>
      <c r="P147" s="60"/>
      <c r="Q147" s="72"/>
      <c r="R147" s="73" t="str">
        <f t="shared" si="85"/>
        <v/>
      </c>
      <c r="S147" s="3"/>
      <c r="T147" s="3"/>
      <c r="U147" s="3"/>
      <c r="V147" s="101">
        <f t="shared" si="86"/>
        <v>23</v>
      </c>
      <c r="W147" s="102">
        <f t="shared" si="87"/>
        <v>23</v>
      </c>
      <c r="X147" s="103">
        <f t="shared" si="88"/>
        <v>0</v>
      </c>
      <c r="Y147" s="101">
        <f t="shared" si="89"/>
        <v>0</v>
      </c>
      <c r="Z147" s="102">
        <f t="shared" si="90"/>
        <v>23</v>
      </c>
      <c r="AA147" s="104">
        <f t="shared" si="91"/>
        <v>0</v>
      </c>
      <c r="AB147" s="105">
        <f t="shared" si="92"/>
        <v>23</v>
      </c>
      <c r="AC147" s="101">
        <f t="shared" si="93"/>
        <v>0</v>
      </c>
      <c r="AD147" s="102">
        <f t="shared" si="94"/>
        <v>0</v>
      </c>
      <c r="AE147" s="103">
        <f t="shared" si="95"/>
        <v>0</v>
      </c>
      <c r="AF147" s="104">
        <f t="shared" si="96"/>
        <v>0</v>
      </c>
      <c r="AG147" s="3"/>
      <c r="AH147" s="3"/>
      <c r="AI147" s="3"/>
      <c r="AJ147" s="3"/>
      <c r="AK147" s="3"/>
      <c r="AL147" s="3"/>
      <c r="AM147" s="3"/>
      <c r="AN147" s="3"/>
      <c r="AO147" s="21"/>
      <c r="AP147" s="21"/>
      <c r="AQ147" s="21"/>
    </row>
    <row r="148" spans="1:43" ht="15" customHeight="1" x14ac:dyDescent="0.2">
      <c r="A148" s="106" t="s">
        <v>244</v>
      </c>
      <c r="B148" s="107" t="s">
        <v>245</v>
      </c>
      <c r="C148" s="69">
        <v>1</v>
      </c>
      <c r="D148" s="69">
        <v>1</v>
      </c>
      <c r="E148" s="69"/>
      <c r="F148" s="69"/>
      <c r="G148" s="69">
        <v>1</v>
      </c>
      <c r="H148" s="69"/>
      <c r="I148" s="69">
        <v>1</v>
      </c>
      <c r="J148" s="69"/>
      <c r="K148" s="69"/>
      <c r="L148" s="69"/>
      <c r="M148" s="69"/>
      <c r="N148" s="108">
        <v>23</v>
      </c>
      <c r="O148" s="71">
        <f t="shared" si="84"/>
        <v>23</v>
      </c>
      <c r="P148" s="60"/>
      <c r="Q148" s="72"/>
      <c r="R148" s="73" t="str">
        <f t="shared" si="85"/>
        <v/>
      </c>
      <c r="S148" s="3"/>
      <c r="T148" s="3"/>
      <c r="U148" s="3"/>
      <c r="V148" s="101">
        <f t="shared" si="86"/>
        <v>23</v>
      </c>
      <c r="W148" s="102">
        <f t="shared" si="87"/>
        <v>23</v>
      </c>
      <c r="X148" s="103">
        <f t="shared" si="88"/>
        <v>0</v>
      </c>
      <c r="Y148" s="101">
        <f t="shared" si="89"/>
        <v>0</v>
      </c>
      <c r="Z148" s="102">
        <f t="shared" si="90"/>
        <v>23</v>
      </c>
      <c r="AA148" s="104">
        <f t="shared" si="91"/>
        <v>0</v>
      </c>
      <c r="AB148" s="105">
        <f t="shared" si="92"/>
        <v>23</v>
      </c>
      <c r="AC148" s="101">
        <f t="shared" si="93"/>
        <v>0</v>
      </c>
      <c r="AD148" s="102">
        <f t="shared" si="94"/>
        <v>0</v>
      </c>
      <c r="AE148" s="103">
        <f t="shared" si="95"/>
        <v>0</v>
      </c>
      <c r="AF148" s="104">
        <f t="shared" si="96"/>
        <v>0</v>
      </c>
      <c r="AG148" s="3"/>
      <c r="AH148" s="3"/>
      <c r="AI148" s="3"/>
      <c r="AJ148" s="3"/>
      <c r="AK148" s="3"/>
      <c r="AL148" s="3"/>
      <c r="AM148" s="3"/>
      <c r="AN148" s="3"/>
      <c r="AO148" s="21"/>
      <c r="AP148" s="21"/>
      <c r="AQ148" s="21"/>
    </row>
    <row r="149" spans="1:43" ht="15" customHeight="1" x14ac:dyDescent="0.2">
      <c r="A149" s="106" t="s">
        <v>246</v>
      </c>
      <c r="B149" s="107" t="s">
        <v>247</v>
      </c>
      <c r="C149" s="69">
        <v>1</v>
      </c>
      <c r="D149" s="69">
        <v>1</v>
      </c>
      <c r="E149" s="69"/>
      <c r="F149" s="69"/>
      <c r="G149" s="69">
        <v>1</v>
      </c>
      <c r="H149" s="69"/>
      <c r="I149" s="69">
        <v>1</v>
      </c>
      <c r="J149" s="69"/>
      <c r="K149" s="69"/>
      <c r="L149" s="69"/>
      <c r="M149" s="69"/>
      <c r="N149" s="108">
        <v>23</v>
      </c>
      <c r="O149" s="71">
        <f t="shared" si="84"/>
        <v>23</v>
      </c>
      <c r="P149" s="60"/>
      <c r="Q149" s="72"/>
      <c r="R149" s="73" t="str">
        <f t="shared" si="85"/>
        <v/>
      </c>
      <c r="S149" s="3"/>
      <c r="T149" s="3"/>
      <c r="U149" s="3"/>
      <c r="V149" s="101">
        <f t="shared" si="86"/>
        <v>23</v>
      </c>
      <c r="W149" s="102">
        <f t="shared" si="87"/>
        <v>23</v>
      </c>
      <c r="X149" s="103">
        <f t="shared" si="88"/>
        <v>0</v>
      </c>
      <c r="Y149" s="101">
        <f t="shared" si="89"/>
        <v>0</v>
      </c>
      <c r="Z149" s="102">
        <f t="shared" si="90"/>
        <v>23</v>
      </c>
      <c r="AA149" s="104">
        <f t="shared" si="91"/>
        <v>0</v>
      </c>
      <c r="AB149" s="105">
        <f t="shared" si="92"/>
        <v>23</v>
      </c>
      <c r="AC149" s="101">
        <f t="shared" si="93"/>
        <v>0</v>
      </c>
      <c r="AD149" s="102">
        <f t="shared" si="94"/>
        <v>0</v>
      </c>
      <c r="AE149" s="103">
        <f t="shared" si="95"/>
        <v>0</v>
      </c>
      <c r="AF149" s="104">
        <f t="shared" si="96"/>
        <v>0</v>
      </c>
      <c r="AG149" s="3"/>
      <c r="AH149" s="3"/>
      <c r="AI149" s="3"/>
      <c r="AJ149" s="3"/>
      <c r="AK149" s="3"/>
      <c r="AL149" s="3"/>
      <c r="AM149" s="3"/>
      <c r="AN149" s="3"/>
      <c r="AO149" s="21"/>
      <c r="AP149" s="21"/>
      <c r="AQ149" s="21"/>
    </row>
    <row r="150" spans="1:43" ht="15" customHeight="1" x14ac:dyDescent="0.2">
      <c r="A150" s="106" t="s">
        <v>248</v>
      </c>
      <c r="B150" s="107" t="s">
        <v>249</v>
      </c>
      <c r="C150" s="69">
        <v>1</v>
      </c>
      <c r="D150" s="69">
        <v>1</v>
      </c>
      <c r="E150" s="69"/>
      <c r="F150" s="69"/>
      <c r="G150" s="69">
        <v>1</v>
      </c>
      <c r="H150" s="69"/>
      <c r="I150" s="69">
        <v>1</v>
      </c>
      <c r="J150" s="69"/>
      <c r="K150" s="69"/>
      <c r="L150" s="69"/>
      <c r="M150" s="69"/>
      <c r="N150" s="108">
        <v>23</v>
      </c>
      <c r="O150" s="71">
        <f t="shared" si="84"/>
        <v>23</v>
      </c>
      <c r="P150" s="60"/>
      <c r="Q150" s="72"/>
      <c r="R150" s="73" t="str">
        <f t="shared" si="85"/>
        <v/>
      </c>
      <c r="S150" s="3"/>
      <c r="T150" s="3"/>
      <c r="U150" s="3"/>
      <c r="V150" s="101">
        <f t="shared" si="86"/>
        <v>23</v>
      </c>
      <c r="W150" s="102">
        <f t="shared" si="87"/>
        <v>23</v>
      </c>
      <c r="X150" s="103">
        <f t="shared" si="88"/>
        <v>0</v>
      </c>
      <c r="Y150" s="101">
        <f t="shared" si="89"/>
        <v>0</v>
      </c>
      <c r="Z150" s="102">
        <f t="shared" si="90"/>
        <v>23</v>
      </c>
      <c r="AA150" s="104">
        <f t="shared" si="91"/>
        <v>0</v>
      </c>
      <c r="AB150" s="105">
        <f t="shared" si="92"/>
        <v>23</v>
      </c>
      <c r="AC150" s="101">
        <f t="shared" si="93"/>
        <v>0</v>
      </c>
      <c r="AD150" s="102">
        <f t="shared" si="94"/>
        <v>0</v>
      </c>
      <c r="AE150" s="103">
        <f t="shared" si="95"/>
        <v>0</v>
      </c>
      <c r="AF150" s="104">
        <f t="shared" si="96"/>
        <v>0</v>
      </c>
      <c r="AG150" s="3"/>
      <c r="AH150" s="3"/>
      <c r="AI150" s="3"/>
      <c r="AJ150" s="3"/>
      <c r="AK150" s="3"/>
      <c r="AL150" s="3"/>
      <c r="AM150" s="3"/>
      <c r="AN150" s="3"/>
      <c r="AO150" s="21"/>
      <c r="AP150" s="21"/>
      <c r="AQ150" s="21"/>
    </row>
    <row r="151" spans="1:43" ht="15" customHeight="1" thickBot="1" x14ac:dyDescent="0.25">
      <c r="A151" s="109" t="s">
        <v>250</v>
      </c>
      <c r="B151" s="110" t="s">
        <v>251</v>
      </c>
      <c r="C151" s="111">
        <v>1</v>
      </c>
      <c r="D151" s="111">
        <v>1</v>
      </c>
      <c r="E151" s="111"/>
      <c r="F151" s="111"/>
      <c r="G151" s="111">
        <v>1</v>
      </c>
      <c r="H151" s="111"/>
      <c r="I151" s="111">
        <v>1</v>
      </c>
      <c r="J151" s="111"/>
      <c r="K151" s="111"/>
      <c r="L151" s="111"/>
      <c r="M151" s="111"/>
      <c r="N151" s="112">
        <v>23</v>
      </c>
      <c r="O151" s="118">
        <f t="shared" si="84"/>
        <v>23</v>
      </c>
      <c r="P151" s="60"/>
      <c r="Q151" s="119"/>
      <c r="R151" s="120" t="str">
        <f t="shared" si="85"/>
        <v/>
      </c>
      <c r="S151" s="3"/>
      <c r="T151" s="3"/>
      <c r="U151" s="3"/>
      <c r="V151" s="101">
        <f t="shared" si="86"/>
        <v>23</v>
      </c>
      <c r="W151" s="102">
        <f t="shared" si="87"/>
        <v>23</v>
      </c>
      <c r="X151" s="103">
        <f t="shared" si="88"/>
        <v>0</v>
      </c>
      <c r="Y151" s="101">
        <f t="shared" si="89"/>
        <v>0</v>
      </c>
      <c r="Z151" s="102">
        <f t="shared" si="90"/>
        <v>23</v>
      </c>
      <c r="AA151" s="104">
        <f t="shared" si="91"/>
        <v>0</v>
      </c>
      <c r="AB151" s="105">
        <f t="shared" si="92"/>
        <v>23</v>
      </c>
      <c r="AC151" s="101">
        <f t="shared" si="93"/>
        <v>0</v>
      </c>
      <c r="AD151" s="102">
        <f t="shared" si="94"/>
        <v>0</v>
      </c>
      <c r="AE151" s="103">
        <f t="shared" si="95"/>
        <v>0</v>
      </c>
      <c r="AF151" s="104">
        <f t="shared" si="96"/>
        <v>0</v>
      </c>
      <c r="AG151" s="3"/>
      <c r="AH151" s="3"/>
      <c r="AI151" s="3"/>
      <c r="AJ151" s="3"/>
      <c r="AK151" s="3"/>
      <c r="AL151" s="3"/>
      <c r="AM151" s="3"/>
      <c r="AN151" s="3"/>
      <c r="AO151" s="21"/>
      <c r="AP151" s="21"/>
      <c r="AQ151" s="21"/>
    </row>
    <row r="152" spans="1:43" ht="15" customHeight="1" thickBot="1" x14ac:dyDescent="0.25">
      <c r="A152" s="121" t="s">
        <v>252</v>
      </c>
      <c r="B152" s="93"/>
      <c r="C152" s="94" t="s">
        <v>118</v>
      </c>
      <c r="D152" s="94"/>
      <c r="E152" s="94"/>
      <c r="F152" s="94"/>
      <c r="G152" s="94"/>
      <c r="H152" s="94"/>
      <c r="I152" s="94"/>
      <c r="J152" s="94"/>
      <c r="K152" s="94"/>
      <c r="L152" s="94"/>
      <c r="M152" s="94"/>
      <c r="N152" s="49"/>
      <c r="O152" s="125"/>
      <c r="P152" s="49"/>
      <c r="Q152" s="123"/>
      <c r="R152" s="124"/>
      <c r="S152" s="3"/>
      <c r="T152" s="3"/>
      <c r="U152" s="3"/>
      <c r="V152" s="101"/>
      <c r="W152" s="102"/>
      <c r="X152" s="103"/>
      <c r="Y152" s="101"/>
      <c r="Z152" s="102"/>
      <c r="AA152" s="104"/>
      <c r="AB152" s="105"/>
      <c r="AC152" s="101"/>
      <c r="AD152" s="102"/>
      <c r="AE152" s="103"/>
      <c r="AF152" s="104"/>
      <c r="AG152" s="3"/>
      <c r="AH152" s="3"/>
      <c r="AI152" s="3"/>
      <c r="AJ152" s="3"/>
      <c r="AK152" s="3"/>
      <c r="AL152" s="3"/>
      <c r="AM152" s="3"/>
      <c r="AN152" s="3"/>
      <c r="AO152" s="21"/>
      <c r="AP152" s="21"/>
      <c r="AQ152" s="21"/>
    </row>
    <row r="153" spans="1:43" ht="15" customHeight="1" x14ac:dyDescent="0.2">
      <c r="A153" s="98" t="s">
        <v>253</v>
      </c>
      <c r="B153" s="99" t="s">
        <v>254</v>
      </c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100">
        <v>27</v>
      </c>
      <c r="O153" s="71">
        <f t="shared" ref="O153:O160" si="97">N153</f>
        <v>27</v>
      </c>
      <c r="P153" s="60"/>
      <c r="Q153" s="72"/>
      <c r="R153" s="73" t="str">
        <f t="shared" ref="R153:R160" si="98">IF(Q153*N153=0,"",Q153*N153)</f>
        <v/>
      </c>
      <c r="S153" s="3"/>
      <c r="T153" s="3"/>
      <c r="U153" s="3"/>
      <c r="V153" s="101">
        <f t="shared" ref="V153:V160" si="99">C153*N153</f>
        <v>0</v>
      </c>
      <c r="W153" s="102">
        <f t="shared" ref="W153:X160" si="100">D153*N153</f>
        <v>0</v>
      </c>
      <c r="X153" s="103">
        <f t="shared" si="100"/>
        <v>0</v>
      </c>
      <c r="Y153" s="101">
        <f t="shared" ref="Y153:Y160" si="101">F153*N153</f>
        <v>0</v>
      </c>
      <c r="Z153" s="102">
        <f t="shared" ref="Z153:Z160" si="102">G153*N153</f>
        <v>0</v>
      </c>
      <c r="AA153" s="104">
        <f t="shared" ref="AA153:AA160" si="103">H153*N153</f>
        <v>0</v>
      </c>
      <c r="AB153" s="105">
        <f t="shared" ref="AB153:AB160" si="104">I153*N153</f>
        <v>0</v>
      </c>
      <c r="AC153" s="101">
        <f t="shared" ref="AC153:AC160" si="105">J153*N153</f>
        <v>0</v>
      </c>
      <c r="AD153" s="102">
        <f t="shared" ref="AD153:AD160" si="106">K153*N153</f>
        <v>0</v>
      </c>
      <c r="AE153" s="103">
        <f t="shared" ref="AE153:AE160" si="107">L153*N153</f>
        <v>0</v>
      </c>
      <c r="AF153" s="104">
        <f t="shared" ref="AF153:AF160" si="108">M153*N153</f>
        <v>0</v>
      </c>
      <c r="AG153" s="3"/>
      <c r="AH153" s="3"/>
      <c r="AI153" s="3"/>
      <c r="AJ153" s="3"/>
      <c r="AK153" s="3"/>
      <c r="AL153" s="3"/>
      <c r="AM153" s="3"/>
      <c r="AN153" s="3"/>
      <c r="AO153" s="21"/>
      <c r="AP153" s="21"/>
      <c r="AQ153" s="21"/>
    </row>
    <row r="154" spans="1:43" ht="15" customHeight="1" x14ac:dyDescent="0.2">
      <c r="A154" s="106" t="s">
        <v>255</v>
      </c>
      <c r="B154" s="107" t="s">
        <v>256</v>
      </c>
      <c r="C154" s="69"/>
      <c r="D154" s="69"/>
      <c r="E154" s="69"/>
      <c r="F154" s="69"/>
      <c r="G154" s="69"/>
      <c r="H154" s="69"/>
      <c r="I154" s="69"/>
      <c r="J154" s="69">
        <v>1</v>
      </c>
      <c r="K154" s="69"/>
      <c r="L154" s="69">
        <v>1</v>
      </c>
      <c r="M154" s="69"/>
      <c r="N154" s="108">
        <f t="shared" ref="N154:N155" si="109">N$122</f>
        <v>27</v>
      </c>
      <c r="O154" s="71">
        <f t="shared" si="97"/>
        <v>27</v>
      </c>
      <c r="P154" s="60"/>
      <c r="Q154" s="72"/>
      <c r="R154" s="73" t="str">
        <f t="shared" si="98"/>
        <v/>
      </c>
      <c r="S154" s="3"/>
      <c r="T154" s="3"/>
      <c r="U154" s="3"/>
      <c r="V154" s="101">
        <f t="shared" si="99"/>
        <v>0</v>
      </c>
      <c r="W154" s="102">
        <f t="shared" si="100"/>
        <v>0</v>
      </c>
      <c r="X154" s="103">
        <f t="shared" si="100"/>
        <v>0</v>
      </c>
      <c r="Y154" s="101">
        <f t="shared" si="101"/>
        <v>0</v>
      </c>
      <c r="Z154" s="102">
        <f t="shared" si="102"/>
        <v>0</v>
      </c>
      <c r="AA154" s="104">
        <f t="shared" si="103"/>
        <v>0</v>
      </c>
      <c r="AB154" s="105">
        <f t="shared" si="104"/>
        <v>0</v>
      </c>
      <c r="AC154" s="101">
        <f t="shared" si="105"/>
        <v>27</v>
      </c>
      <c r="AD154" s="102">
        <f t="shared" si="106"/>
        <v>0</v>
      </c>
      <c r="AE154" s="103">
        <f t="shared" si="107"/>
        <v>27</v>
      </c>
      <c r="AF154" s="104">
        <f t="shared" si="108"/>
        <v>0</v>
      </c>
      <c r="AG154" s="3"/>
      <c r="AH154" s="3"/>
      <c r="AI154" s="3"/>
      <c r="AJ154" s="3"/>
      <c r="AK154" s="3"/>
      <c r="AL154" s="3"/>
      <c r="AM154" s="3"/>
      <c r="AN154" s="3"/>
      <c r="AO154" s="21"/>
      <c r="AP154" s="21"/>
      <c r="AQ154" s="21"/>
    </row>
    <row r="155" spans="1:43" ht="15" customHeight="1" x14ac:dyDescent="0.2">
      <c r="A155" s="106" t="s">
        <v>257</v>
      </c>
      <c r="B155" s="107" t="s">
        <v>258</v>
      </c>
      <c r="C155" s="69"/>
      <c r="D155" s="69"/>
      <c r="E155" s="69"/>
      <c r="F155" s="69"/>
      <c r="G155" s="69"/>
      <c r="H155" s="69"/>
      <c r="I155" s="69"/>
      <c r="J155" s="69">
        <v>3</v>
      </c>
      <c r="K155" s="69"/>
      <c r="L155" s="69">
        <v>3</v>
      </c>
      <c r="M155" s="69"/>
      <c r="N155" s="108">
        <f t="shared" si="109"/>
        <v>27</v>
      </c>
      <c r="O155" s="71">
        <f t="shared" si="97"/>
        <v>27</v>
      </c>
      <c r="P155" s="60"/>
      <c r="Q155" s="72"/>
      <c r="R155" s="73" t="str">
        <f t="shared" si="98"/>
        <v/>
      </c>
      <c r="S155" s="3"/>
      <c r="T155" s="3"/>
      <c r="U155" s="3"/>
      <c r="V155" s="101">
        <f t="shared" si="99"/>
        <v>0</v>
      </c>
      <c r="W155" s="102">
        <f t="shared" si="100"/>
        <v>0</v>
      </c>
      <c r="X155" s="103">
        <f t="shared" si="100"/>
        <v>0</v>
      </c>
      <c r="Y155" s="101">
        <f t="shared" si="101"/>
        <v>0</v>
      </c>
      <c r="Z155" s="102">
        <f t="shared" si="102"/>
        <v>0</v>
      </c>
      <c r="AA155" s="104">
        <f t="shared" si="103"/>
        <v>0</v>
      </c>
      <c r="AB155" s="105">
        <f t="shared" si="104"/>
        <v>0</v>
      </c>
      <c r="AC155" s="101">
        <f t="shared" si="105"/>
        <v>81</v>
      </c>
      <c r="AD155" s="102">
        <f t="shared" si="106"/>
        <v>0</v>
      </c>
      <c r="AE155" s="103">
        <f t="shared" si="107"/>
        <v>81</v>
      </c>
      <c r="AF155" s="104">
        <f t="shared" si="108"/>
        <v>0</v>
      </c>
      <c r="AG155" s="3"/>
      <c r="AH155" s="3"/>
      <c r="AI155" s="3"/>
      <c r="AJ155" s="3"/>
      <c r="AK155" s="3"/>
      <c r="AL155" s="3"/>
      <c r="AM155" s="3"/>
      <c r="AN155" s="3"/>
      <c r="AO155" s="21"/>
      <c r="AP155" s="21"/>
      <c r="AQ155" s="21"/>
    </row>
    <row r="156" spans="1:43" ht="15" customHeight="1" x14ac:dyDescent="0.2">
      <c r="A156" s="106" t="s">
        <v>259</v>
      </c>
      <c r="B156" s="107" t="s">
        <v>260</v>
      </c>
      <c r="C156" s="69"/>
      <c r="D156" s="69"/>
      <c r="E156" s="69"/>
      <c r="F156" s="69"/>
      <c r="G156" s="69"/>
      <c r="H156" s="69"/>
      <c r="I156" s="69"/>
      <c r="J156" s="69">
        <v>3</v>
      </c>
      <c r="K156" s="69"/>
      <c r="L156" s="69">
        <v>3</v>
      </c>
      <c r="M156" s="69"/>
      <c r="N156" s="108">
        <v>27</v>
      </c>
      <c r="O156" s="115">
        <f t="shared" si="97"/>
        <v>27</v>
      </c>
      <c r="P156" s="60"/>
      <c r="Q156" s="72"/>
      <c r="R156" s="117" t="str">
        <f t="shared" si="98"/>
        <v/>
      </c>
      <c r="S156" s="3"/>
      <c r="T156" s="3"/>
      <c r="U156" s="3"/>
      <c r="V156" s="101">
        <f t="shared" si="99"/>
        <v>0</v>
      </c>
      <c r="W156" s="102">
        <f t="shared" si="100"/>
        <v>0</v>
      </c>
      <c r="X156" s="103">
        <f t="shared" si="100"/>
        <v>0</v>
      </c>
      <c r="Y156" s="101">
        <f t="shared" si="101"/>
        <v>0</v>
      </c>
      <c r="Z156" s="102">
        <f t="shared" si="102"/>
        <v>0</v>
      </c>
      <c r="AA156" s="104">
        <f t="shared" si="103"/>
        <v>0</v>
      </c>
      <c r="AB156" s="105">
        <f t="shared" si="104"/>
        <v>0</v>
      </c>
      <c r="AC156" s="101">
        <f t="shared" si="105"/>
        <v>81</v>
      </c>
      <c r="AD156" s="102">
        <f t="shared" si="106"/>
        <v>0</v>
      </c>
      <c r="AE156" s="103">
        <f t="shared" si="107"/>
        <v>81</v>
      </c>
      <c r="AF156" s="104">
        <f t="shared" si="108"/>
        <v>0</v>
      </c>
      <c r="AG156" s="3"/>
      <c r="AH156" s="3"/>
      <c r="AI156" s="3"/>
      <c r="AJ156" s="3"/>
      <c r="AK156" s="3"/>
      <c r="AL156" s="3"/>
      <c r="AM156" s="3"/>
      <c r="AN156" s="3"/>
      <c r="AO156" s="21"/>
      <c r="AP156" s="21"/>
      <c r="AQ156" s="21"/>
    </row>
    <row r="157" spans="1:43" ht="15" customHeight="1" x14ac:dyDescent="0.2">
      <c r="A157" s="106" t="s">
        <v>261</v>
      </c>
      <c r="B157" s="107" t="s">
        <v>262</v>
      </c>
      <c r="C157" s="69"/>
      <c r="D157" s="69"/>
      <c r="E157" s="69"/>
      <c r="F157" s="69"/>
      <c r="G157" s="69"/>
      <c r="H157" s="69"/>
      <c r="I157" s="69"/>
      <c r="J157" s="69">
        <v>3</v>
      </c>
      <c r="K157" s="69"/>
      <c r="L157" s="69">
        <v>3</v>
      </c>
      <c r="M157" s="69"/>
      <c r="N157" s="108">
        <v>27</v>
      </c>
      <c r="O157" s="115">
        <f t="shared" si="97"/>
        <v>27</v>
      </c>
      <c r="P157" s="60"/>
      <c r="Q157" s="72"/>
      <c r="R157" s="117" t="str">
        <f t="shared" si="98"/>
        <v/>
      </c>
      <c r="S157" s="3"/>
      <c r="T157" s="3"/>
      <c r="U157" s="3"/>
      <c r="V157" s="101">
        <f t="shared" si="99"/>
        <v>0</v>
      </c>
      <c r="W157" s="102">
        <f t="shared" si="100"/>
        <v>0</v>
      </c>
      <c r="X157" s="103">
        <f t="shared" si="100"/>
        <v>0</v>
      </c>
      <c r="Y157" s="101">
        <f t="shared" si="101"/>
        <v>0</v>
      </c>
      <c r="Z157" s="102">
        <f t="shared" si="102"/>
        <v>0</v>
      </c>
      <c r="AA157" s="104">
        <f t="shared" si="103"/>
        <v>0</v>
      </c>
      <c r="AB157" s="105">
        <f t="shared" si="104"/>
        <v>0</v>
      </c>
      <c r="AC157" s="101">
        <f t="shared" si="105"/>
        <v>81</v>
      </c>
      <c r="AD157" s="102">
        <f t="shared" si="106"/>
        <v>0</v>
      </c>
      <c r="AE157" s="103">
        <f t="shared" si="107"/>
        <v>81</v>
      </c>
      <c r="AF157" s="104">
        <f t="shared" si="108"/>
        <v>0</v>
      </c>
      <c r="AG157" s="3"/>
      <c r="AH157" s="3"/>
      <c r="AI157" s="3"/>
      <c r="AJ157" s="3"/>
      <c r="AK157" s="3"/>
      <c r="AL157" s="3"/>
      <c r="AM157" s="3"/>
      <c r="AN157" s="3"/>
      <c r="AO157" s="21"/>
      <c r="AP157" s="21"/>
      <c r="AQ157" s="21"/>
    </row>
    <row r="158" spans="1:43" ht="15" customHeight="1" x14ac:dyDescent="0.2">
      <c r="A158" s="106" t="s">
        <v>263</v>
      </c>
      <c r="B158" s="107" t="s">
        <v>264</v>
      </c>
      <c r="C158" s="69"/>
      <c r="D158" s="69"/>
      <c r="E158" s="69"/>
      <c r="F158" s="69"/>
      <c r="G158" s="69"/>
      <c r="H158" s="69"/>
      <c r="I158" s="69"/>
      <c r="J158" s="69">
        <v>2</v>
      </c>
      <c r="K158" s="69"/>
      <c r="L158" s="69">
        <v>2</v>
      </c>
      <c r="M158" s="69"/>
      <c r="N158" s="108">
        <v>27</v>
      </c>
      <c r="O158" s="115">
        <f t="shared" si="97"/>
        <v>27</v>
      </c>
      <c r="P158" s="60"/>
      <c r="Q158" s="72"/>
      <c r="R158" s="117" t="str">
        <f t="shared" si="98"/>
        <v/>
      </c>
      <c r="S158" s="3"/>
      <c r="T158" s="3"/>
      <c r="U158" s="3"/>
      <c r="V158" s="101">
        <f t="shared" si="99"/>
        <v>0</v>
      </c>
      <c r="W158" s="102">
        <f t="shared" si="100"/>
        <v>0</v>
      </c>
      <c r="X158" s="103">
        <f t="shared" si="100"/>
        <v>0</v>
      </c>
      <c r="Y158" s="101">
        <f t="shared" si="101"/>
        <v>0</v>
      </c>
      <c r="Z158" s="102">
        <f t="shared" si="102"/>
        <v>0</v>
      </c>
      <c r="AA158" s="104">
        <f t="shared" si="103"/>
        <v>0</v>
      </c>
      <c r="AB158" s="105">
        <f t="shared" si="104"/>
        <v>0</v>
      </c>
      <c r="AC158" s="101">
        <f t="shared" si="105"/>
        <v>54</v>
      </c>
      <c r="AD158" s="102">
        <f t="shared" si="106"/>
        <v>0</v>
      </c>
      <c r="AE158" s="103">
        <f t="shared" si="107"/>
        <v>54</v>
      </c>
      <c r="AF158" s="104">
        <f t="shared" si="108"/>
        <v>0</v>
      </c>
      <c r="AG158" s="3"/>
      <c r="AH158" s="3"/>
      <c r="AI158" s="3"/>
      <c r="AJ158" s="3"/>
      <c r="AK158" s="3"/>
      <c r="AL158" s="3"/>
      <c r="AM158" s="3"/>
      <c r="AN158" s="3"/>
      <c r="AO158" s="21"/>
      <c r="AP158" s="21"/>
      <c r="AQ158" s="21"/>
    </row>
    <row r="159" spans="1:43" ht="15" customHeight="1" x14ac:dyDescent="0.2">
      <c r="A159" s="106" t="s">
        <v>265</v>
      </c>
      <c r="B159" s="107" t="s">
        <v>266</v>
      </c>
      <c r="C159" s="69"/>
      <c r="D159" s="69"/>
      <c r="E159" s="69"/>
      <c r="F159" s="69"/>
      <c r="G159" s="69"/>
      <c r="H159" s="69"/>
      <c r="I159" s="69"/>
      <c r="J159" s="69">
        <v>2</v>
      </c>
      <c r="K159" s="69"/>
      <c r="L159" s="69">
        <v>2</v>
      </c>
      <c r="M159" s="69"/>
      <c r="N159" s="108">
        <v>27</v>
      </c>
      <c r="O159" s="115">
        <f t="shared" si="97"/>
        <v>27</v>
      </c>
      <c r="P159" s="60"/>
      <c r="Q159" s="72"/>
      <c r="R159" s="117" t="str">
        <f t="shared" si="98"/>
        <v/>
      </c>
      <c r="S159" s="3"/>
      <c r="T159" s="3"/>
      <c r="U159" s="3"/>
      <c r="V159" s="101">
        <f t="shared" si="99"/>
        <v>0</v>
      </c>
      <c r="W159" s="102">
        <f t="shared" si="100"/>
        <v>0</v>
      </c>
      <c r="X159" s="103">
        <f t="shared" si="100"/>
        <v>0</v>
      </c>
      <c r="Y159" s="101">
        <f t="shared" si="101"/>
        <v>0</v>
      </c>
      <c r="Z159" s="102">
        <f t="shared" si="102"/>
        <v>0</v>
      </c>
      <c r="AA159" s="104">
        <f t="shared" si="103"/>
        <v>0</v>
      </c>
      <c r="AB159" s="105">
        <f t="shared" si="104"/>
        <v>0</v>
      </c>
      <c r="AC159" s="101">
        <f t="shared" si="105"/>
        <v>54</v>
      </c>
      <c r="AD159" s="102">
        <f t="shared" si="106"/>
        <v>0</v>
      </c>
      <c r="AE159" s="103">
        <f t="shared" si="107"/>
        <v>54</v>
      </c>
      <c r="AF159" s="104">
        <f t="shared" si="108"/>
        <v>0</v>
      </c>
      <c r="AG159" s="3"/>
      <c r="AH159" s="3"/>
      <c r="AI159" s="3"/>
      <c r="AJ159" s="3"/>
      <c r="AK159" s="3"/>
      <c r="AL159" s="3"/>
      <c r="AM159" s="3"/>
      <c r="AN159" s="3"/>
      <c r="AO159" s="21"/>
      <c r="AP159" s="21"/>
      <c r="AQ159" s="21"/>
    </row>
    <row r="160" spans="1:43" ht="15" customHeight="1" thickBot="1" x14ac:dyDescent="0.25">
      <c r="A160" s="109" t="s">
        <v>267</v>
      </c>
      <c r="B160" s="110" t="s">
        <v>268</v>
      </c>
      <c r="C160" s="111"/>
      <c r="D160" s="111"/>
      <c r="E160" s="111"/>
      <c r="F160" s="111"/>
      <c r="G160" s="111"/>
      <c r="H160" s="111"/>
      <c r="I160" s="111"/>
      <c r="J160" s="111">
        <v>1</v>
      </c>
      <c r="K160" s="111"/>
      <c r="L160" s="111">
        <v>1</v>
      </c>
      <c r="M160" s="111"/>
      <c r="N160" s="112">
        <v>27</v>
      </c>
      <c r="O160" s="118">
        <f t="shared" si="97"/>
        <v>27</v>
      </c>
      <c r="P160" s="60"/>
      <c r="Q160" s="119"/>
      <c r="R160" s="120" t="str">
        <f t="shared" si="98"/>
        <v/>
      </c>
      <c r="S160" s="3"/>
      <c r="T160" s="3"/>
      <c r="U160" s="3"/>
      <c r="V160" s="101">
        <f t="shared" si="99"/>
        <v>0</v>
      </c>
      <c r="W160" s="102">
        <f t="shared" si="100"/>
        <v>0</v>
      </c>
      <c r="X160" s="103">
        <f t="shared" si="100"/>
        <v>0</v>
      </c>
      <c r="Y160" s="101">
        <f t="shared" si="101"/>
        <v>0</v>
      </c>
      <c r="Z160" s="102">
        <f t="shared" si="102"/>
        <v>0</v>
      </c>
      <c r="AA160" s="104">
        <f t="shared" si="103"/>
        <v>0</v>
      </c>
      <c r="AB160" s="105">
        <f t="shared" si="104"/>
        <v>0</v>
      </c>
      <c r="AC160" s="101">
        <f t="shared" si="105"/>
        <v>27</v>
      </c>
      <c r="AD160" s="102">
        <f t="shared" si="106"/>
        <v>0</v>
      </c>
      <c r="AE160" s="103">
        <f t="shared" si="107"/>
        <v>27</v>
      </c>
      <c r="AF160" s="104">
        <f t="shared" si="108"/>
        <v>0</v>
      </c>
      <c r="AG160" s="3"/>
      <c r="AH160" s="3"/>
      <c r="AI160" s="3"/>
      <c r="AJ160" s="3"/>
      <c r="AK160" s="3"/>
      <c r="AL160" s="3"/>
      <c r="AM160" s="3"/>
      <c r="AN160" s="3"/>
      <c r="AO160" s="21"/>
      <c r="AP160" s="21"/>
      <c r="AQ160" s="21"/>
    </row>
    <row r="161" spans="1:43" ht="15" customHeight="1" thickBot="1" x14ac:dyDescent="0.25">
      <c r="A161" s="121" t="s">
        <v>269</v>
      </c>
      <c r="B161" s="93"/>
      <c r="C161" s="94" t="s">
        <v>118</v>
      </c>
      <c r="D161" s="94"/>
      <c r="E161" s="94"/>
      <c r="F161" s="94"/>
      <c r="G161" s="94"/>
      <c r="H161" s="94"/>
      <c r="I161" s="94"/>
      <c r="J161" s="94"/>
      <c r="K161" s="94"/>
      <c r="L161" s="94"/>
      <c r="M161" s="94"/>
      <c r="N161" s="49"/>
      <c r="O161" s="49"/>
      <c r="P161" s="49"/>
      <c r="Q161" s="113"/>
      <c r="R161" s="114"/>
      <c r="S161" s="3"/>
      <c r="T161" s="3"/>
      <c r="U161" s="3"/>
      <c r="V161" s="101"/>
      <c r="W161" s="102"/>
      <c r="X161" s="103"/>
      <c r="Y161" s="101"/>
      <c r="Z161" s="102"/>
      <c r="AA161" s="104"/>
      <c r="AB161" s="105"/>
      <c r="AC161" s="101"/>
      <c r="AD161" s="102"/>
      <c r="AE161" s="103"/>
      <c r="AF161" s="104"/>
      <c r="AG161" s="3"/>
      <c r="AH161" s="3"/>
      <c r="AI161" s="3"/>
      <c r="AJ161" s="3"/>
      <c r="AK161" s="3"/>
      <c r="AL161" s="3"/>
      <c r="AM161" s="3"/>
      <c r="AN161" s="3"/>
      <c r="AO161" s="21"/>
      <c r="AP161" s="21"/>
      <c r="AQ161" s="21"/>
    </row>
    <row r="162" spans="1:43" ht="15" customHeight="1" x14ac:dyDescent="0.2">
      <c r="A162" s="98" t="s">
        <v>270</v>
      </c>
      <c r="B162" s="99" t="s">
        <v>271</v>
      </c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100">
        <v>23</v>
      </c>
      <c r="O162" s="59">
        <f t="shared" ref="O162:O172" si="110">N162</f>
        <v>23</v>
      </c>
      <c r="P162" s="60"/>
      <c r="Q162" s="61"/>
      <c r="R162" s="62" t="str">
        <f t="shared" ref="R162:R172" si="111">IF(Q162*N162=0,"",Q162*N162)</f>
        <v/>
      </c>
      <c r="S162" s="3"/>
      <c r="T162" s="3"/>
      <c r="U162" s="3"/>
      <c r="V162" s="101">
        <f t="shared" ref="V162:V172" si="112">C162*N162</f>
        <v>0</v>
      </c>
      <c r="W162" s="102">
        <f t="shared" ref="W162:W172" si="113">D162*N162</f>
        <v>0</v>
      </c>
      <c r="X162" s="103">
        <f t="shared" ref="X162:X172" si="114">E162*O162</f>
        <v>0</v>
      </c>
      <c r="Y162" s="101">
        <f t="shared" ref="Y162:Y172" si="115">F162*N162</f>
        <v>0</v>
      </c>
      <c r="Z162" s="102">
        <f t="shared" ref="Z162:Z172" si="116">G162*N162</f>
        <v>0</v>
      </c>
      <c r="AA162" s="104">
        <f t="shared" ref="AA162:AA172" si="117">H162*N162</f>
        <v>0</v>
      </c>
      <c r="AB162" s="105">
        <f t="shared" ref="AB162:AB172" si="118">I162*N162</f>
        <v>0</v>
      </c>
      <c r="AC162" s="101">
        <f t="shared" ref="AC162:AC172" si="119">J162*N162</f>
        <v>0</v>
      </c>
      <c r="AD162" s="102">
        <f t="shared" ref="AD162:AD172" si="120">K162*N162</f>
        <v>0</v>
      </c>
      <c r="AE162" s="103">
        <f t="shared" ref="AE162:AE172" si="121">L162*N162</f>
        <v>0</v>
      </c>
      <c r="AF162" s="104">
        <f t="shared" ref="AF162:AF172" si="122">M162*N162</f>
        <v>0</v>
      </c>
      <c r="AG162" s="3"/>
      <c r="AH162" s="3"/>
      <c r="AI162" s="3"/>
      <c r="AJ162" s="3"/>
      <c r="AK162" s="3"/>
      <c r="AL162" s="3"/>
      <c r="AM162" s="3"/>
      <c r="AN162" s="3"/>
      <c r="AO162" s="21"/>
      <c r="AP162" s="21"/>
      <c r="AQ162" s="21"/>
    </row>
    <row r="163" spans="1:43" ht="15" customHeight="1" x14ac:dyDescent="0.2">
      <c r="A163" s="106" t="s">
        <v>272</v>
      </c>
      <c r="B163" s="107" t="s">
        <v>273</v>
      </c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108">
        <v>23</v>
      </c>
      <c r="O163" s="71">
        <f t="shared" si="110"/>
        <v>23</v>
      </c>
      <c r="P163" s="60"/>
      <c r="Q163" s="72"/>
      <c r="R163" s="73" t="str">
        <f t="shared" si="111"/>
        <v/>
      </c>
      <c r="S163" s="3"/>
      <c r="T163" s="3"/>
      <c r="U163" s="3"/>
      <c r="V163" s="101">
        <f t="shared" si="112"/>
        <v>0</v>
      </c>
      <c r="W163" s="102">
        <f t="shared" si="113"/>
        <v>0</v>
      </c>
      <c r="X163" s="103">
        <f t="shared" si="114"/>
        <v>0</v>
      </c>
      <c r="Y163" s="101">
        <f t="shared" si="115"/>
        <v>0</v>
      </c>
      <c r="Z163" s="102">
        <f t="shared" si="116"/>
        <v>0</v>
      </c>
      <c r="AA163" s="104">
        <f t="shared" si="117"/>
        <v>0</v>
      </c>
      <c r="AB163" s="105">
        <f t="shared" si="118"/>
        <v>0</v>
      </c>
      <c r="AC163" s="101">
        <f t="shared" si="119"/>
        <v>0</v>
      </c>
      <c r="AD163" s="102">
        <f t="shared" si="120"/>
        <v>0</v>
      </c>
      <c r="AE163" s="103">
        <f t="shared" si="121"/>
        <v>0</v>
      </c>
      <c r="AF163" s="104">
        <f t="shared" si="122"/>
        <v>0</v>
      </c>
      <c r="AG163" s="3"/>
      <c r="AH163" s="3"/>
      <c r="AI163" s="3"/>
      <c r="AJ163" s="3"/>
      <c r="AK163" s="3"/>
      <c r="AL163" s="3"/>
      <c r="AM163" s="3"/>
      <c r="AN163" s="3"/>
      <c r="AO163" s="21"/>
      <c r="AP163" s="21"/>
      <c r="AQ163" s="21"/>
    </row>
    <row r="164" spans="1:43" ht="15" customHeight="1" x14ac:dyDescent="0.2">
      <c r="A164" s="106" t="s">
        <v>274</v>
      </c>
      <c r="B164" s="107" t="s">
        <v>275</v>
      </c>
      <c r="C164" s="69"/>
      <c r="D164" s="69"/>
      <c r="E164" s="69"/>
      <c r="F164" s="69"/>
      <c r="G164" s="69"/>
      <c r="H164" s="69"/>
      <c r="I164" s="69"/>
      <c r="J164" s="69">
        <v>1</v>
      </c>
      <c r="K164" s="69"/>
      <c r="L164" s="69">
        <v>1</v>
      </c>
      <c r="M164" s="69"/>
      <c r="N164" s="108">
        <v>23</v>
      </c>
      <c r="O164" s="71">
        <f t="shared" si="110"/>
        <v>23</v>
      </c>
      <c r="P164" s="60"/>
      <c r="Q164" s="72"/>
      <c r="R164" s="73" t="str">
        <f t="shared" si="111"/>
        <v/>
      </c>
      <c r="S164" s="3"/>
      <c r="T164" s="3"/>
      <c r="U164" s="3"/>
      <c r="V164" s="101">
        <f t="shared" si="112"/>
        <v>0</v>
      </c>
      <c r="W164" s="102">
        <f t="shared" si="113"/>
        <v>0</v>
      </c>
      <c r="X164" s="103">
        <f t="shared" si="114"/>
        <v>0</v>
      </c>
      <c r="Y164" s="101">
        <f t="shared" si="115"/>
        <v>0</v>
      </c>
      <c r="Z164" s="102">
        <f t="shared" si="116"/>
        <v>0</v>
      </c>
      <c r="AA164" s="104">
        <f t="shared" si="117"/>
        <v>0</v>
      </c>
      <c r="AB164" s="105">
        <f t="shared" si="118"/>
        <v>0</v>
      </c>
      <c r="AC164" s="101">
        <f t="shared" si="119"/>
        <v>23</v>
      </c>
      <c r="AD164" s="102">
        <f t="shared" si="120"/>
        <v>0</v>
      </c>
      <c r="AE164" s="103">
        <f t="shared" si="121"/>
        <v>23</v>
      </c>
      <c r="AF164" s="104">
        <f t="shared" si="122"/>
        <v>0</v>
      </c>
      <c r="AG164" s="3"/>
      <c r="AH164" s="3"/>
      <c r="AI164" s="3"/>
      <c r="AJ164" s="3"/>
      <c r="AK164" s="3"/>
      <c r="AL164" s="3"/>
      <c r="AM164" s="3"/>
      <c r="AN164" s="3"/>
      <c r="AO164" s="21"/>
      <c r="AP164" s="21"/>
      <c r="AQ164" s="21"/>
    </row>
    <row r="165" spans="1:43" ht="15" customHeight="1" x14ac:dyDescent="0.2">
      <c r="A165" s="106" t="s">
        <v>276</v>
      </c>
      <c r="B165" s="107" t="s">
        <v>277</v>
      </c>
      <c r="C165" s="69"/>
      <c r="D165" s="69"/>
      <c r="E165" s="69"/>
      <c r="F165" s="69"/>
      <c r="G165" s="69"/>
      <c r="H165" s="69"/>
      <c r="I165" s="69"/>
      <c r="J165" s="69">
        <v>1</v>
      </c>
      <c r="K165" s="69"/>
      <c r="L165" s="69">
        <v>1</v>
      </c>
      <c r="M165" s="69"/>
      <c r="N165" s="108">
        <v>23</v>
      </c>
      <c r="O165" s="71">
        <f t="shared" si="110"/>
        <v>23</v>
      </c>
      <c r="P165" s="60"/>
      <c r="Q165" s="72"/>
      <c r="R165" s="73" t="str">
        <f t="shared" si="111"/>
        <v/>
      </c>
      <c r="S165" s="3"/>
      <c r="T165" s="3"/>
      <c r="U165" s="3"/>
      <c r="V165" s="101">
        <f t="shared" si="112"/>
        <v>0</v>
      </c>
      <c r="W165" s="102">
        <f t="shared" si="113"/>
        <v>0</v>
      </c>
      <c r="X165" s="103">
        <f t="shared" si="114"/>
        <v>0</v>
      </c>
      <c r="Y165" s="101">
        <f t="shared" si="115"/>
        <v>0</v>
      </c>
      <c r="Z165" s="102">
        <f t="shared" si="116"/>
        <v>0</v>
      </c>
      <c r="AA165" s="104">
        <f t="shared" si="117"/>
        <v>0</v>
      </c>
      <c r="AB165" s="105">
        <f t="shared" si="118"/>
        <v>0</v>
      </c>
      <c r="AC165" s="101">
        <f t="shared" si="119"/>
        <v>23</v>
      </c>
      <c r="AD165" s="102">
        <f t="shared" si="120"/>
        <v>0</v>
      </c>
      <c r="AE165" s="103">
        <f t="shared" si="121"/>
        <v>23</v>
      </c>
      <c r="AF165" s="104">
        <f t="shared" si="122"/>
        <v>0</v>
      </c>
      <c r="AG165" s="3"/>
      <c r="AH165" s="3"/>
      <c r="AI165" s="3"/>
      <c r="AJ165" s="3"/>
      <c r="AK165" s="3"/>
      <c r="AL165" s="3"/>
      <c r="AM165" s="3"/>
      <c r="AN165" s="3"/>
      <c r="AO165" s="21"/>
      <c r="AP165" s="21"/>
      <c r="AQ165" s="21"/>
    </row>
    <row r="166" spans="1:43" ht="15" customHeight="1" x14ac:dyDescent="0.2">
      <c r="A166" s="106" t="s">
        <v>278</v>
      </c>
      <c r="B166" s="107" t="s">
        <v>279</v>
      </c>
      <c r="C166" s="69"/>
      <c r="D166" s="69"/>
      <c r="E166" s="69"/>
      <c r="F166" s="69"/>
      <c r="G166" s="69"/>
      <c r="H166" s="69"/>
      <c r="I166" s="69"/>
      <c r="J166" s="69">
        <v>1</v>
      </c>
      <c r="K166" s="69"/>
      <c r="L166" s="69">
        <v>1</v>
      </c>
      <c r="M166" s="69"/>
      <c r="N166" s="108">
        <v>23</v>
      </c>
      <c r="O166" s="71">
        <f t="shared" si="110"/>
        <v>23</v>
      </c>
      <c r="P166" s="60"/>
      <c r="Q166" s="72"/>
      <c r="R166" s="73" t="str">
        <f t="shared" si="111"/>
        <v/>
      </c>
      <c r="S166" s="3"/>
      <c r="T166" s="3"/>
      <c r="U166" s="3"/>
      <c r="V166" s="101">
        <f t="shared" si="112"/>
        <v>0</v>
      </c>
      <c r="W166" s="102">
        <f t="shared" si="113"/>
        <v>0</v>
      </c>
      <c r="X166" s="103">
        <f t="shared" si="114"/>
        <v>0</v>
      </c>
      <c r="Y166" s="101">
        <f t="shared" si="115"/>
        <v>0</v>
      </c>
      <c r="Z166" s="102">
        <f t="shared" si="116"/>
        <v>0</v>
      </c>
      <c r="AA166" s="104">
        <f t="shared" si="117"/>
        <v>0</v>
      </c>
      <c r="AB166" s="105">
        <f t="shared" si="118"/>
        <v>0</v>
      </c>
      <c r="AC166" s="101">
        <f t="shared" si="119"/>
        <v>23</v>
      </c>
      <c r="AD166" s="102">
        <f t="shared" si="120"/>
        <v>0</v>
      </c>
      <c r="AE166" s="103">
        <f t="shared" si="121"/>
        <v>23</v>
      </c>
      <c r="AF166" s="104">
        <f t="shared" si="122"/>
        <v>0</v>
      </c>
      <c r="AG166" s="3"/>
      <c r="AH166" s="3"/>
      <c r="AI166" s="3"/>
      <c r="AJ166" s="3"/>
      <c r="AK166" s="3"/>
      <c r="AL166" s="3"/>
      <c r="AM166" s="3"/>
      <c r="AN166" s="3"/>
      <c r="AO166" s="21"/>
      <c r="AP166" s="21"/>
      <c r="AQ166" s="21"/>
    </row>
    <row r="167" spans="1:43" ht="15" customHeight="1" x14ac:dyDescent="0.2">
      <c r="A167" s="106" t="s">
        <v>280</v>
      </c>
      <c r="B167" s="107" t="s">
        <v>281</v>
      </c>
      <c r="C167" s="69"/>
      <c r="D167" s="69"/>
      <c r="E167" s="69"/>
      <c r="F167" s="69"/>
      <c r="G167" s="69"/>
      <c r="H167" s="69"/>
      <c r="I167" s="69"/>
      <c r="J167" s="69">
        <v>1</v>
      </c>
      <c r="K167" s="69"/>
      <c r="L167" s="69">
        <v>1</v>
      </c>
      <c r="M167" s="69"/>
      <c r="N167" s="108">
        <v>23</v>
      </c>
      <c r="O167" s="71">
        <f t="shared" si="110"/>
        <v>23</v>
      </c>
      <c r="P167" s="60"/>
      <c r="Q167" s="72"/>
      <c r="R167" s="73" t="str">
        <f t="shared" si="111"/>
        <v/>
      </c>
      <c r="S167" s="3"/>
      <c r="T167" s="3"/>
      <c r="U167" s="3"/>
      <c r="V167" s="101">
        <f t="shared" si="112"/>
        <v>0</v>
      </c>
      <c r="W167" s="102">
        <f t="shared" si="113"/>
        <v>0</v>
      </c>
      <c r="X167" s="103">
        <f t="shared" si="114"/>
        <v>0</v>
      </c>
      <c r="Y167" s="101">
        <f t="shared" si="115"/>
        <v>0</v>
      </c>
      <c r="Z167" s="102">
        <f t="shared" si="116"/>
        <v>0</v>
      </c>
      <c r="AA167" s="104">
        <f t="shared" si="117"/>
        <v>0</v>
      </c>
      <c r="AB167" s="105">
        <f t="shared" si="118"/>
        <v>0</v>
      </c>
      <c r="AC167" s="101">
        <f t="shared" si="119"/>
        <v>23</v>
      </c>
      <c r="AD167" s="102">
        <f t="shared" si="120"/>
        <v>0</v>
      </c>
      <c r="AE167" s="103">
        <f t="shared" si="121"/>
        <v>23</v>
      </c>
      <c r="AF167" s="104">
        <f t="shared" si="122"/>
        <v>0</v>
      </c>
      <c r="AG167" s="3"/>
      <c r="AH167" s="3"/>
      <c r="AI167" s="3"/>
      <c r="AJ167" s="3"/>
      <c r="AK167" s="3"/>
      <c r="AL167" s="3"/>
      <c r="AM167" s="3"/>
      <c r="AN167" s="3"/>
      <c r="AO167" s="21"/>
      <c r="AP167" s="21"/>
      <c r="AQ167" s="21"/>
    </row>
    <row r="168" spans="1:43" ht="15" customHeight="1" x14ac:dyDescent="0.2">
      <c r="A168" s="106" t="s">
        <v>282</v>
      </c>
      <c r="B168" s="107" t="s">
        <v>283</v>
      </c>
      <c r="C168" s="69"/>
      <c r="D168" s="69"/>
      <c r="E168" s="69"/>
      <c r="F168" s="69"/>
      <c r="G168" s="69"/>
      <c r="H168" s="69"/>
      <c r="I168" s="69"/>
      <c r="J168" s="69">
        <v>1</v>
      </c>
      <c r="K168" s="69"/>
      <c r="L168" s="69">
        <v>1</v>
      </c>
      <c r="M168" s="69"/>
      <c r="N168" s="108">
        <v>23</v>
      </c>
      <c r="O168" s="71">
        <f t="shared" si="110"/>
        <v>23</v>
      </c>
      <c r="P168" s="60"/>
      <c r="Q168" s="72"/>
      <c r="R168" s="73" t="str">
        <f t="shared" si="111"/>
        <v/>
      </c>
      <c r="S168" s="3"/>
      <c r="T168" s="3"/>
      <c r="U168" s="3"/>
      <c r="V168" s="101">
        <f t="shared" si="112"/>
        <v>0</v>
      </c>
      <c r="W168" s="102">
        <f t="shared" si="113"/>
        <v>0</v>
      </c>
      <c r="X168" s="103">
        <f t="shared" si="114"/>
        <v>0</v>
      </c>
      <c r="Y168" s="101">
        <f t="shared" si="115"/>
        <v>0</v>
      </c>
      <c r="Z168" s="102">
        <f t="shared" si="116"/>
        <v>0</v>
      </c>
      <c r="AA168" s="104">
        <f t="shared" si="117"/>
        <v>0</v>
      </c>
      <c r="AB168" s="105">
        <f t="shared" si="118"/>
        <v>0</v>
      </c>
      <c r="AC168" s="101">
        <f t="shared" si="119"/>
        <v>23</v>
      </c>
      <c r="AD168" s="102">
        <f t="shared" si="120"/>
        <v>0</v>
      </c>
      <c r="AE168" s="103">
        <f t="shared" si="121"/>
        <v>23</v>
      </c>
      <c r="AF168" s="104">
        <f t="shared" si="122"/>
        <v>0</v>
      </c>
      <c r="AG168" s="3"/>
      <c r="AH168" s="3"/>
      <c r="AI168" s="3"/>
      <c r="AJ168" s="3"/>
      <c r="AK168" s="3"/>
      <c r="AL168" s="3"/>
      <c r="AM168" s="3"/>
      <c r="AN168" s="3"/>
      <c r="AO168" s="21"/>
      <c r="AP168" s="21"/>
      <c r="AQ168" s="21"/>
    </row>
    <row r="169" spans="1:43" ht="15" customHeight="1" x14ac:dyDescent="0.2">
      <c r="A169" s="106" t="s">
        <v>284</v>
      </c>
      <c r="B169" s="107" t="s">
        <v>285</v>
      </c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108">
        <v>23</v>
      </c>
      <c r="O169" s="71">
        <f t="shared" si="110"/>
        <v>23</v>
      </c>
      <c r="P169" s="60"/>
      <c r="Q169" s="72"/>
      <c r="R169" s="73" t="str">
        <f t="shared" si="111"/>
        <v/>
      </c>
      <c r="S169" s="3"/>
      <c r="T169" s="3"/>
      <c r="U169" s="3"/>
      <c r="V169" s="101">
        <f t="shared" si="112"/>
        <v>0</v>
      </c>
      <c r="W169" s="102">
        <f t="shared" si="113"/>
        <v>0</v>
      </c>
      <c r="X169" s="103">
        <f t="shared" si="114"/>
        <v>0</v>
      </c>
      <c r="Y169" s="101">
        <f t="shared" si="115"/>
        <v>0</v>
      </c>
      <c r="Z169" s="102">
        <f t="shared" si="116"/>
        <v>0</v>
      </c>
      <c r="AA169" s="104">
        <f t="shared" si="117"/>
        <v>0</v>
      </c>
      <c r="AB169" s="105">
        <f t="shared" si="118"/>
        <v>0</v>
      </c>
      <c r="AC169" s="101">
        <f t="shared" si="119"/>
        <v>0</v>
      </c>
      <c r="AD169" s="102">
        <f t="shared" si="120"/>
        <v>0</v>
      </c>
      <c r="AE169" s="103">
        <f t="shared" si="121"/>
        <v>0</v>
      </c>
      <c r="AF169" s="104">
        <f t="shared" si="122"/>
        <v>0</v>
      </c>
      <c r="AG169" s="3"/>
      <c r="AH169" s="3"/>
      <c r="AI169" s="3"/>
      <c r="AJ169" s="3"/>
      <c r="AK169" s="3"/>
      <c r="AL169" s="3"/>
      <c r="AM169" s="3"/>
      <c r="AN169" s="3"/>
      <c r="AO169" s="21"/>
      <c r="AP169" s="21"/>
      <c r="AQ169" s="21"/>
    </row>
    <row r="170" spans="1:43" ht="15" customHeight="1" x14ac:dyDescent="0.2">
      <c r="A170" s="106" t="s">
        <v>286</v>
      </c>
      <c r="B170" s="107" t="s">
        <v>287</v>
      </c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108">
        <v>23</v>
      </c>
      <c r="O170" s="71">
        <f t="shared" si="110"/>
        <v>23</v>
      </c>
      <c r="P170" s="60"/>
      <c r="Q170" s="72"/>
      <c r="R170" s="73" t="str">
        <f t="shared" si="111"/>
        <v/>
      </c>
      <c r="S170" s="3"/>
      <c r="T170" s="3"/>
      <c r="U170" s="3"/>
      <c r="V170" s="101">
        <f t="shared" si="112"/>
        <v>0</v>
      </c>
      <c r="W170" s="102">
        <f t="shared" si="113"/>
        <v>0</v>
      </c>
      <c r="X170" s="103">
        <f t="shared" si="114"/>
        <v>0</v>
      </c>
      <c r="Y170" s="101">
        <f t="shared" si="115"/>
        <v>0</v>
      </c>
      <c r="Z170" s="102">
        <f t="shared" si="116"/>
        <v>0</v>
      </c>
      <c r="AA170" s="104">
        <f t="shared" si="117"/>
        <v>0</v>
      </c>
      <c r="AB170" s="105">
        <f t="shared" si="118"/>
        <v>0</v>
      </c>
      <c r="AC170" s="101">
        <f t="shared" si="119"/>
        <v>0</v>
      </c>
      <c r="AD170" s="102">
        <f t="shared" si="120"/>
        <v>0</v>
      </c>
      <c r="AE170" s="103">
        <f t="shared" si="121"/>
        <v>0</v>
      </c>
      <c r="AF170" s="104">
        <f t="shared" si="122"/>
        <v>0</v>
      </c>
      <c r="AG170" s="3"/>
      <c r="AH170" s="3"/>
      <c r="AI170" s="3"/>
      <c r="AJ170" s="3"/>
      <c r="AK170" s="3"/>
      <c r="AL170" s="3"/>
      <c r="AM170" s="3"/>
      <c r="AN170" s="3"/>
      <c r="AO170" s="21"/>
      <c r="AP170" s="21"/>
      <c r="AQ170" s="21"/>
    </row>
    <row r="171" spans="1:43" ht="15" customHeight="1" x14ac:dyDescent="0.2">
      <c r="A171" s="106" t="s">
        <v>288</v>
      </c>
      <c r="B171" s="107" t="s">
        <v>289</v>
      </c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108">
        <v>23</v>
      </c>
      <c r="O171" s="71">
        <f t="shared" si="110"/>
        <v>23</v>
      </c>
      <c r="P171" s="60"/>
      <c r="Q171" s="72"/>
      <c r="R171" s="73" t="str">
        <f t="shared" si="111"/>
        <v/>
      </c>
      <c r="S171" s="3"/>
      <c r="T171" s="3"/>
      <c r="U171" s="3"/>
      <c r="V171" s="101">
        <f t="shared" si="112"/>
        <v>0</v>
      </c>
      <c r="W171" s="102">
        <f t="shared" si="113"/>
        <v>0</v>
      </c>
      <c r="X171" s="103">
        <f t="shared" si="114"/>
        <v>0</v>
      </c>
      <c r="Y171" s="101">
        <f t="shared" si="115"/>
        <v>0</v>
      </c>
      <c r="Z171" s="102">
        <f t="shared" si="116"/>
        <v>0</v>
      </c>
      <c r="AA171" s="104">
        <f t="shared" si="117"/>
        <v>0</v>
      </c>
      <c r="AB171" s="105">
        <f t="shared" si="118"/>
        <v>0</v>
      </c>
      <c r="AC171" s="101">
        <f t="shared" si="119"/>
        <v>0</v>
      </c>
      <c r="AD171" s="102">
        <f t="shared" si="120"/>
        <v>0</v>
      </c>
      <c r="AE171" s="103">
        <f t="shared" si="121"/>
        <v>0</v>
      </c>
      <c r="AF171" s="104">
        <f t="shared" si="122"/>
        <v>0</v>
      </c>
      <c r="AG171" s="3"/>
      <c r="AH171" s="3"/>
      <c r="AI171" s="3"/>
      <c r="AJ171" s="3"/>
      <c r="AK171" s="3"/>
      <c r="AL171" s="3"/>
      <c r="AM171" s="3"/>
      <c r="AN171" s="3"/>
      <c r="AO171" s="21"/>
      <c r="AP171" s="21"/>
      <c r="AQ171" s="21"/>
    </row>
    <row r="172" spans="1:43" ht="15" customHeight="1" thickBot="1" x14ac:dyDescent="0.25">
      <c r="A172" s="109" t="s">
        <v>290</v>
      </c>
      <c r="B172" s="159" t="s">
        <v>291</v>
      </c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112">
        <v>23</v>
      </c>
      <c r="O172" s="118">
        <f t="shared" si="110"/>
        <v>23</v>
      </c>
      <c r="P172" s="60"/>
      <c r="Q172" s="119"/>
      <c r="R172" s="120" t="str">
        <f t="shared" si="111"/>
        <v/>
      </c>
      <c r="S172" s="3"/>
      <c r="T172" s="3"/>
      <c r="U172" s="3"/>
      <c r="V172" s="101">
        <f t="shared" si="112"/>
        <v>0</v>
      </c>
      <c r="W172" s="102">
        <f t="shared" si="113"/>
        <v>0</v>
      </c>
      <c r="X172" s="103">
        <f t="shared" si="114"/>
        <v>0</v>
      </c>
      <c r="Y172" s="101">
        <f t="shared" si="115"/>
        <v>0</v>
      </c>
      <c r="Z172" s="102">
        <f t="shared" si="116"/>
        <v>0</v>
      </c>
      <c r="AA172" s="104">
        <f t="shared" si="117"/>
        <v>0</v>
      </c>
      <c r="AB172" s="105">
        <f t="shared" si="118"/>
        <v>0</v>
      </c>
      <c r="AC172" s="101">
        <f t="shared" si="119"/>
        <v>0</v>
      </c>
      <c r="AD172" s="102">
        <f t="shared" si="120"/>
        <v>0</v>
      </c>
      <c r="AE172" s="103">
        <f t="shared" si="121"/>
        <v>0</v>
      </c>
      <c r="AF172" s="104">
        <f t="shared" si="122"/>
        <v>0</v>
      </c>
      <c r="AG172" s="3"/>
      <c r="AH172" s="3"/>
      <c r="AI172" s="3"/>
      <c r="AJ172" s="3"/>
      <c r="AK172" s="3"/>
      <c r="AL172" s="3"/>
      <c r="AM172" s="3"/>
      <c r="AN172" s="3"/>
      <c r="AO172" s="21"/>
      <c r="AP172" s="21"/>
      <c r="AQ172" s="21"/>
    </row>
    <row r="173" spans="1:43" ht="15" customHeight="1" thickBot="1" x14ac:dyDescent="0.25">
      <c r="A173" s="83"/>
      <c r="B173" s="160" t="s">
        <v>292</v>
      </c>
      <c r="C173" s="161">
        <f t="shared" ref="C173:M173" si="123">SUM(C69:C172)</f>
        <v>89</v>
      </c>
      <c r="D173" s="162">
        <f t="shared" si="123"/>
        <v>154</v>
      </c>
      <c r="E173" s="162">
        <f t="shared" si="123"/>
        <v>0</v>
      </c>
      <c r="F173" s="162">
        <f t="shared" si="123"/>
        <v>50</v>
      </c>
      <c r="G173" s="162">
        <f t="shared" si="123"/>
        <v>154</v>
      </c>
      <c r="H173" s="162">
        <f t="shared" si="123"/>
        <v>0</v>
      </c>
      <c r="I173" s="162">
        <f t="shared" si="123"/>
        <v>154</v>
      </c>
      <c r="J173" s="162">
        <f t="shared" si="123"/>
        <v>52</v>
      </c>
      <c r="K173" s="162">
        <f t="shared" si="123"/>
        <v>58</v>
      </c>
      <c r="L173" s="162">
        <f t="shared" si="123"/>
        <v>110</v>
      </c>
      <c r="M173" s="163">
        <f t="shared" si="123"/>
        <v>0</v>
      </c>
      <c r="N173" s="49"/>
      <c r="O173" s="126"/>
      <c r="P173" s="49"/>
      <c r="Q173" s="85" t="str">
        <f>IF(SUM(Q69:Q172)=0,"",SUM(Q69:Q172))</f>
        <v/>
      </c>
      <c r="R173" s="86" t="str">
        <f>IF(SUM(R69:R172)=0,"",SUM(R69:R172))</f>
        <v/>
      </c>
      <c r="S173" s="52"/>
      <c r="T173" s="52"/>
      <c r="U173" s="52"/>
      <c r="V173" s="101"/>
      <c r="W173" s="102"/>
      <c r="X173" s="103"/>
      <c r="Y173" s="101"/>
      <c r="Z173" s="102"/>
      <c r="AA173" s="104"/>
      <c r="AB173" s="105"/>
      <c r="AC173" s="101"/>
      <c r="AD173" s="102"/>
      <c r="AE173" s="103"/>
      <c r="AF173" s="104"/>
      <c r="AG173" s="52"/>
      <c r="AH173" s="52"/>
      <c r="AI173" s="52"/>
      <c r="AJ173" s="52"/>
      <c r="AK173" s="52"/>
      <c r="AL173" s="52"/>
      <c r="AM173" s="52"/>
      <c r="AN173" s="52"/>
      <c r="AO173" s="21"/>
      <c r="AP173" s="21"/>
      <c r="AQ173" s="21"/>
    </row>
    <row r="174" spans="1:43" ht="15" customHeight="1" thickBot="1" x14ac:dyDescent="0.25">
      <c r="A174" s="92" t="s">
        <v>293</v>
      </c>
      <c r="B174" s="93"/>
      <c r="C174" s="164" t="s">
        <v>118</v>
      </c>
      <c r="D174" s="164"/>
      <c r="E174" s="164"/>
      <c r="F174" s="164"/>
      <c r="G174" s="164"/>
      <c r="H174" s="164"/>
      <c r="I174" s="164"/>
      <c r="J174" s="164"/>
      <c r="K174" s="164"/>
      <c r="L174" s="164"/>
      <c r="M174" s="164"/>
      <c r="N174" s="49"/>
      <c r="O174" s="126"/>
      <c r="P174" s="49"/>
      <c r="Q174" s="113"/>
      <c r="R174" s="114"/>
      <c r="S174" s="52"/>
      <c r="T174" s="52"/>
      <c r="U174" s="52"/>
      <c r="V174" s="101"/>
      <c r="W174" s="102"/>
      <c r="X174" s="103"/>
      <c r="Y174" s="101"/>
      <c r="Z174" s="102"/>
      <c r="AA174" s="104"/>
      <c r="AB174" s="105"/>
      <c r="AC174" s="101"/>
      <c r="AD174" s="102"/>
      <c r="AE174" s="103"/>
      <c r="AF174" s="104"/>
      <c r="AG174" s="52"/>
      <c r="AH174" s="52"/>
      <c r="AI174" s="52"/>
      <c r="AJ174" s="52"/>
      <c r="AK174" s="52"/>
      <c r="AL174" s="52"/>
      <c r="AM174" s="52"/>
      <c r="AN174" s="52"/>
      <c r="AO174" s="21"/>
      <c r="AP174" s="21"/>
      <c r="AQ174" s="21"/>
    </row>
    <row r="175" spans="1:43" ht="15" customHeight="1" x14ac:dyDescent="0.2">
      <c r="A175" s="98" t="s">
        <v>294</v>
      </c>
      <c r="B175" s="99" t="s">
        <v>295</v>
      </c>
      <c r="C175" s="58">
        <v>1</v>
      </c>
      <c r="D175" s="58">
        <v>2</v>
      </c>
      <c r="E175" s="58">
        <v>2</v>
      </c>
      <c r="F175" s="58">
        <v>1</v>
      </c>
      <c r="G175" s="58">
        <v>2</v>
      </c>
      <c r="H175" s="58">
        <v>2</v>
      </c>
      <c r="I175" s="58">
        <v>2</v>
      </c>
      <c r="J175" s="58">
        <v>2</v>
      </c>
      <c r="K175" s="58">
        <v>2</v>
      </c>
      <c r="L175" s="58">
        <v>2</v>
      </c>
      <c r="M175" s="58">
        <v>2</v>
      </c>
      <c r="N175" s="100">
        <v>60</v>
      </c>
      <c r="O175" s="59">
        <f t="shared" ref="O175:O198" si="124">N175</f>
        <v>60</v>
      </c>
      <c r="P175" s="60"/>
      <c r="Q175" s="61"/>
      <c r="R175" s="127" t="str">
        <f t="shared" ref="R175:R198" si="125">IF(Q175*N175=0,"",Q175*N175)</f>
        <v/>
      </c>
      <c r="S175" s="128"/>
      <c r="T175" s="128"/>
      <c r="U175" s="128"/>
      <c r="V175" s="101">
        <f t="shared" ref="V175:V198" si="126">C175*N175</f>
        <v>60</v>
      </c>
      <c r="W175" s="102">
        <f>D175*N175</f>
        <v>120</v>
      </c>
      <c r="X175" s="103">
        <f>E175*O175</f>
        <v>120</v>
      </c>
      <c r="Y175" s="101">
        <f t="shared" ref="Y175:Y198" si="127">F175*N175</f>
        <v>60</v>
      </c>
      <c r="Z175" s="102">
        <f t="shared" ref="Z175:Z198" si="128">G175*N175</f>
        <v>120</v>
      </c>
      <c r="AA175" s="104">
        <f t="shared" ref="AA175:AA198" si="129">H175*N175</f>
        <v>120</v>
      </c>
      <c r="AB175" s="105">
        <f t="shared" ref="AB175:AB198" si="130">I175*N175</f>
        <v>120</v>
      </c>
      <c r="AC175" s="101">
        <f t="shared" ref="AC175:AC198" si="131">J175*N175</f>
        <v>120</v>
      </c>
      <c r="AD175" s="102">
        <f t="shared" ref="AD175:AD198" si="132">K175*N175</f>
        <v>120</v>
      </c>
      <c r="AE175" s="103">
        <f t="shared" ref="AE175:AE198" si="133">L175*N175</f>
        <v>120</v>
      </c>
      <c r="AF175" s="104">
        <f t="shared" ref="AF175:AF198" si="134">M175*N175</f>
        <v>120</v>
      </c>
      <c r="AG175" s="128"/>
      <c r="AH175" s="128"/>
      <c r="AI175" s="128"/>
      <c r="AJ175" s="128"/>
      <c r="AK175" s="128"/>
      <c r="AL175" s="128"/>
      <c r="AM175" s="128"/>
      <c r="AN175" s="128"/>
      <c r="AO175" s="21"/>
      <c r="AP175" s="21"/>
      <c r="AQ175" s="21"/>
    </row>
    <row r="176" spans="1:43" ht="15" customHeight="1" x14ac:dyDescent="0.2">
      <c r="A176" s="106" t="s">
        <v>296</v>
      </c>
      <c r="B176" s="107" t="s">
        <v>297</v>
      </c>
      <c r="C176" s="69">
        <v>1</v>
      </c>
      <c r="D176" s="69">
        <v>2</v>
      </c>
      <c r="E176" s="69">
        <v>2</v>
      </c>
      <c r="F176" s="69">
        <v>1</v>
      </c>
      <c r="G176" s="69">
        <v>2</v>
      </c>
      <c r="H176" s="69">
        <v>2</v>
      </c>
      <c r="I176" s="69">
        <v>2</v>
      </c>
      <c r="J176" s="69">
        <v>2</v>
      </c>
      <c r="K176" s="69">
        <v>2</v>
      </c>
      <c r="L176" s="69">
        <v>2</v>
      </c>
      <c r="M176" s="69">
        <v>2</v>
      </c>
      <c r="N176" s="108">
        <v>60</v>
      </c>
      <c r="O176" s="71">
        <f t="shared" si="124"/>
        <v>60</v>
      </c>
      <c r="P176" s="60"/>
      <c r="Q176" s="129"/>
      <c r="R176" s="130" t="str">
        <f t="shared" si="125"/>
        <v/>
      </c>
      <c r="S176" s="128"/>
      <c r="T176" s="128"/>
      <c r="U176" s="128"/>
      <c r="V176" s="101">
        <f t="shared" si="126"/>
        <v>60</v>
      </c>
      <c r="W176" s="102">
        <f>D176*N176</f>
        <v>120</v>
      </c>
      <c r="X176" s="103">
        <f>E176*O176</f>
        <v>120</v>
      </c>
      <c r="Y176" s="101">
        <f t="shared" si="127"/>
        <v>60</v>
      </c>
      <c r="Z176" s="102">
        <f t="shared" si="128"/>
        <v>120</v>
      </c>
      <c r="AA176" s="104">
        <f t="shared" si="129"/>
        <v>120</v>
      </c>
      <c r="AB176" s="105">
        <f t="shared" si="130"/>
        <v>120</v>
      </c>
      <c r="AC176" s="101">
        <f t="shared" si="131"/>
        <v>120</v>
      </c>
      <c r="AD176" s="102">
        <f t="shared" si="132"/>
        <v>120</v>
      </c>
      <c r="AE176" s="103">
        <f t="shared" si="133"/>
        <v>120</v>
      </c>
      <c r="AF176" s="104">
        <f t="shared" si="134"/>
        <v>120</v>
      </c>
      <c r="AG176" s="128"/>
      <c r="AH176" s="128"/>
      <c r="AI176" s="128"/>
      <c r="AJ176" s="128"/>
      <c r="AK176" s="128"/>
      <c r="AL176" s="128"/>
      <c r="AM176" s="128"/>
      <c r="AN176" s="128"/>
      <c r="AO176" s="21"/>
      <c r="AP176" s="21"/>
      <c r="AQ176" s="21"/>
    </row>
    <row r="177" spans="1:43" ht="15" customHeight="1" x14ac:dyDescent="0.2">
      <c r="A177" s="106" t="s">
        <v>340</v>
      </c>
      <c r="B177" s="166" t="s">
        <v>341</v>
      </c>
      <c r="C177" s="69">
        <v>2</v>
      </c>
      <c r="D177" s="69">
        <v>2</v>
      </c>
      <c r="E177" s="69">
        <v>2</v>
      </c>
      <c r="F177" s="69">
        <v>2</v>
      </c>
      <c r="G177" s="69">
        <v>2</v>
      </c>
      <c r="H177" s="69">
        <v>2</v>
      </c>
      <c r="I177" s="69">
        <v>2</v>
      </c>
      <c r="J177" s="69">
        <v>2</v>
      </c>
      <c r="K177" s="69">
        <v>2</v>
      </c>
      <c r="L177" s="69">
        <v>2</v>
      </c>
      <c r="M177" s="69">
        <v>2</v>
      </c>
      <c r="N177" s="108">
        <v>20</v>
      </c>
      <c r="O177" s="71">
        <f t="shared" ref="O177" si="135">N177</f>
        <v>20</v>
      </c>
      <c r="P177" s="60"/>
      <c r="Q177" s="129"/>
      <c r="R177" s="130" t="str">
        <f t="shared" ref="R177" si="136">IF(Q177*N177=0,"",Q177*N177)</f>
        <v/>
      </c>
      <c r="S177" s="128"/>
      <c r="T177" s="128"/>
      <c r="U177" s="128"/>
      <c r="V177" s="101">
        <f t="shared" ref="V177" si="137">C177*N177</f>
        <v>40</v>
      </c>
      <c r="W177" s="102">
        <f t="shared" ref="W177" si="138">D177*N177</f>
        <v>40</v>
      </c>
      <c r="X177" s="103">
        <f t="shared" ref="X177" si="139">E177*O177</f>
        <v>40</v>
      </c>
      <c r="Y177" s="101">
        <f t="shared" ref="Y177" si="140">F177*N177</f>
        <v>40</v>
      </c>
      <c r="Z177" s="102">
        <f t="shared" ref="Z177" si="141">G177*N177</f>
        <v>40</v>
      </c>
      <c r="AA177" s="104">
        <f t="shared" ref="AA177" si="142">H177*N177</f>
        <v>40</v>
      </c>
      <c r="AB177" s="105">
        <f t="shared" ref="AB177" si="143">I177*N177</f>
        <v>40</v>
      </c>
      <c r="AC177" s="101">
        <f t="shared" si="131"/>
        <v>40</v>
      </c>
      <c r="AD177" s="102">
        <f t="shared" si="132"/>
        <v>40</v>
      </c>
      <c r="AE177" s="103">
        <f t="shared" si="133"/>
        <v>40</v>
      </c>
      <c r="AF177" s="104">
        <f t="shared" si="134"/>
        <v>40</v>
      </c>
      <c r="AG177" s="128"/>
      <c r="AH177" s="128"/>
      <c r="AI177" s="128"/>
      <c r="AJ177" s="128"/>
      <c r="AK177" s="128"/>
      <c r="AL177" s="128"/>
      <c r="AM177" s="128"/>
      <c r="AN177" s="128"/>
      <c r="AO177" s="21"/>
      <c r="AP177" s="21"/>
      <c r="AQ177" s="21"/>
    </row>
    <row r="178" spans="1:43" ht="15" customHeight="1" x14ac:dyDescent="0.2">
      <c r="A178" s="106" t="s">
        <v>298</v>
      </c>
      <c r="B178" s="107" t="s">
        <v>299</v>
      </c>
      <c r="C178" s="69">
        <v>1</v>
      </c>
      <c r="D178" s="69">
        <v>1</v>
      </c>
      <c r="E178" s="69">
        <v>1</v>
      </c>
      <c r="F178" s="69">
        <v>1</v>
      </c>
      <c r="G178" s="69">
        <v>1</v>
      </c>
      <c r="H178" s="69">
        <v>1</v>
      </c>
      <c r="I178" s="69">
        <v>1</v>
      </c>
      <c r="J178" s="69">
        <v>1</v>
      </c>
      <c r="K178" s="69">
        <v>1</v>
      </c>
      <c r="L178" s="69">
        <v>1</v>
      </c>
      <c r="M178" s="69">
        <v>1</v>
      </c>
      <c r="N178" s="108">
        <v>90</v>
      </c>
      <c r="O178" s="71">
        <f t="shared" si="124"/>
        <v>90</v>
      </c>
      <c r="P178" s="60"/>
      <c r="Q178" s="129"/>
      <c r="R178" s="130" t="str">
        <f t="shared" si="125"/>
        <v/>
      </c>
      <c r="S178" s="3"/>
      <c r="T178" s="3"/>
      <c r="U178" s="3"/>
      <c r="V178" s="101">
        <f t="shared" si="126"/>
        <v>90</v>
      </c>
      <c r="W178" s="102">
        <f t="shared" ref="W178:W198" si="144">D178*N178</f>
        <v>90</v>
      </c>
      <c r="X178" s="103">
        <f t="shared" ref="X178:X198" si="145">E178*O178</f>
        <v>90</v>
      </c>
      <c r="Y178" s="101">
        <f t="shared" si="127"/>
        <v>90</v>
      </c>
      <c r="Z178" s="102">
        <f t="shared" si="128"/>
        <v>90</v>
      </c>
      <c r="AA178" s="104">
        <f t="shared" si="129"/>
        <v>90</v>
      </c>
      <c r="AB178" s="105">
        <f t="shared" si="130"/>
        <v>90</v>
      </c>
      <c r="AC178" s="101">
        <f t="shared" si="131"/>
        <v>90</v>
      </c>
      <c r="AD178" s="102">
        <f t="shared" si="132"/>
        <v>90</v>
      </c>
      <c r="AE178" s="103">
        <f t="shared" si="133"/>
        <v>90</v>
      </c>
      <c r="AF178" s="104">
        <f t="shared" si="134"/>
        <v>90</v>
      </c>
      <c r="AG178" s="3"/>
      <c r="AH178" s="3"/>
      <c r="AI178" s="3"/>
      <c r="AJ178" s="3"/>
      <c r="AK178" s="3"/>
      <c r="AL178" s="3"/>
      <c r="AM178" s="3"/>
      <c r="AN178" s="3"/>
      <c r="AO178" s="21"/>
      <c r="AP178" s="21"/>
      <c r="AQ178" s="21"/>
    </row>
    <row r="179" spans="1:43" ht="15" customHeight="1" x14ac:dyDescent="0.2">
      <c r="A179" s="106" t="s">
        <v>300</v>
      </c>
      <c r="B179" s="107" t="s">
        <v>301</v>
      </c>
      <c r="C179" s="69">
        <v>2</v>
      </c>
      <c r="D179" s="69">
        <v>2</v>
      </c>
      <c r="E179" s="69">
        <v>2</v>
      </c>
      <c r="F179" s="69">
        <v>2</v>
      </c>
      <c r="G179" s="69">
        <v>2</v>
      </c>
      <c r="H179" s="69">
        <v>2</v>
      </c>
      <c r="I179" s="69">
        <v>2</v>
      </c>
      <c r="J179" s="69">
        <v>2</v>
      </c>
      <c r="K179" s="69">
        <v>2</v>
      </c>
      <c r="L179" s="69">
        <v>2</v>
      </c>
      <c r="M179" s="69">
        <v>2</v>
      </c>
      <c r="N179" s="108">
        <v>40</v>
      </c>
      <c r="O179" s="71">
        <f t="shared" si="124"/>
        <v>40</v>
      </c>
      <c r="P179" s="60"/>
      <c r="Q179" s="129"/>
      <c r="R179" s="130" t="str">
        <f t="shared" si="125"/>
        <v/>
      </c>
      <c r="S179" s="3"/>
      <c r="T179" s="3"/>
      <c r="U179" s="3"/>
      <c r="V179" s="101">
        <f t="shared" si="126"/>
        <v>80</v>
      </c>
      <c r="W179" s="102">
        <f t="shared" si="144"/>
        <v>80</v>
      </c>
      <c r="X179" s="103">
        <f t="shared" si="145"/>
        <v>80</v>
      </c>
      <c r="Y179" s="101">
        <f t="shared" si="127"/>
        <v>80</v>
      </c>
      <c r="Z179" s="102">
        <f t="shared" si="128"/>
        <v>80</v>
      </c>
      <c r="AA179" s="104">
        <f t="shared" si="129"/>
        <v>80</v>
      </c>
      <c r="AB179" s="105">
        <f t="shared" si="130"/>
        <v>80</v>
      </c>
      <c r="AC179" s="101">
        <f t="shared" si="131"/>
        <v>80</v>
      </c>
      <c r="AD179" s="102">
        <f t="shared" si="132"/>
        <v>80</v>
      </c>
      <c r="AE179" s="103">
        <f t="shared" si="133"/>
        <v>80</v>
      </c>
      <c r="AF179" s="104">
        <f t="shared" si="134"/>
        <v>80</v>
      </c>
      <c r="AG179" s="3"/>
      <c r="AH179" s="3"/>
      <c r="AI179" s="3"/>
      <c r="AJ179" s="3"/>
      <c r="AK179" s="3"/>
      <c r="AL179" s="3"/>
      <c r="AM179" s="3"/>
      <c r="AN179" s="3"/>
      <c r="AO179" s="21"/>
      <c r="AP179" s="21"/>
      <c r="AQ179" s="21"/>
    </row>
    <row r="180" spans="1:43" ht="15" customHeight="1" x14ac:dyDescent="0.2">
      <c r="A180" s="106" t="s">
        <v>342</v>
      </c>
      <c r="B180" s="107" t="s">
        <v>343</v>
      </c>
      <c r="C180" s="69">
        <v>1</v>
      </c>
      <c r="D180" s="69">
        <v>2</v>
      </c>
      <c r="E180" s="69">
        <v>2</v>
      </c>
      <c r="F180" s="69">
        <v>1</v>
      </c>
      <c r="G180" s="69">
        <v>2</v>
      </c>
      <c r="H180" s="69">
        <v>2</v>
      </c>
      <c r="I180" s="69">
        <v>2</v>
      </c>
      <c r="J180" s="69">
        <v>1</v>
      </c>
      <c r="K180" s="69">
        <v>2</v>
      </c>
      <c r="L180" s="69">
        <v>2</v>
      </c>
      <c r="M180" s="69">
        <v>2</v>
      </c>
      <c r="N180" s="108">
        <v>60</v>
      </c>
      <c r="O180" s="71">
        <f t="shared" si="124"/>
        <v>60</v>
      </c>
      <c r="P180" s="60"/>
      <c r="Q180" s="129"/>
      <c r="R180" s="130" t="str">
        <f t="shared" si="125"/>
        <v/>
      </c>
      <c r="S180" s="3"/>
      <c r="T180" s="3"/>
      <c r="U180" s="3"/>
      <c r="V180" s="101">
        <f t="shared" si="126"/>
        <v>60</v>
      </c>
      <c r="W180" s="102">
        <f t="shared" si="144"/>
        <v>120</v>
      </c>
      <c r="X180" s="103">
        <f t="shared" si="145"/>
        <v>120</v>
      </c>
      <c r="Y180" s="101">
        <f t="shared" si="127"/>
        <v>60</v>
      </c>
      <c r="Z180" s="102">
        <f t="shared" si="128"/>
        <v>120</v>
      </c>
      <c r="AA180" s="104">
        <f t="shared" si="129"/>
        <v>120</v>
      </c>
      <c r="AB180" s="105">
        <f t="shared" si="130"/>
        <v>120</v>
      </c>
      <c r="AC180" s="101">
        <f t="shared" si="131"/>
        <v>60</v>
      </c>
      <c r="AD180" s="102">
        <f t="shared" si="132"/>
        <v>120</v>
      </c>
      <c r="AE180" s="103">
        <f t="shared" si="133"/>
        <v>120</v>
      </c>
      <c r="AF180" s="104">
        <f t="shared" si="134"/>
        <v>120</v>
      </c>
      <c r="AG180" s="3"/>
      <c r="AH180" s="3"/>
      <c r="AI180" s="3"/>
      <c r="AJ180" s="3"/>
      <c r="AK180" s="3"/>
      <c r="AL180" s="3"/>
      <c r="AM180" s="3"/>
      <c r="AN180" s="3"/>
      <c r="AO180" s="21"/>
      <c r="AP180" s="21"/>
      <c r="AQ180" s="21"/>
    </row>
    <row r="181" spans="1:43" ht="15" customHeight="1" x14ac:dyDescent="0.2">
      <c r="A181" s="106" t="s">
        <v>394</v>
      </c>
      <c r="B181" s="166" t="s">
        <v>395</v>
      </c>
      <c r="C181" s="69">
        <v>1</v>
      </c>
      <c r="D181" s="69">
        <v>1</v>
      </c>
      <c r="E181" s="69">
        <v>1</v>
      </c>
      <c r="F181" s="69">
        <v>1</v>
      </c>
      <c r="G181" s="69">
        <v>1</v>
      </c>
      <c r="H181" s="69">
        <v>1</v>
      </c>
      <c r="I181" s="69">
        <v>1</v>
      </c>
      <c r="J181" s="69">
        <v>1</v>
      </c>
      <c r="K181" s="69">
        <v>1</v>
      </c>
      <c r="L181" s="69">
        <v>1</v>
      </c>
      <c r="M181" s="69">
        <v>1</v>
      </c>
      <c r="N181" s="108">
        <v>100</v>
      </c>
      <c r="O181" s="71">
        <f t="shared" si="124"/>
        <v>100</v>
      </c>
      <c r="P181" s="60"/>
      <c r="Q181" s="129"/>
      <c r="R181" s="130" t="str">
        <f t="shared" si="125"/>
        <v/>
      </c>
      <c r="S181" s="3"/>
      <c r="T181" s="3"/>
      <c r="U181" s="3"/>
      <c r="V181" s="101">
        <f t="shared" si="126"/>
        <v>100</v>
      </c>
      <c r="W181" s="102">
        <f t="shared" si="144"/>
        <v>100</v>
      </c>
      <c r="X181" s="103">
        <f t="shared" si="145"/>
        <v>100</v>
      </c>
      <c r="Y181" s="101">
        <f t="shared" si="127"/>
        <v>100</v>
      </c>
      <c r="Z181" s="102">
        <f t="shared" si="128"/>
        <v>100</v>
      </c>
      <c r="AA181" s="104">
        <f t="shared" si="129"/>
        <v>100</v>
      </c>
      <c r="AB181" s="105">
        <f t="shared" si="130"/>
        <v>100</v>
      </c>
      <c r="AC181" s="101">
        <f t="shared" si="131"/>
        <v>100</v>
      </c>
      <c r="AD181" s="102">
        <f t="shared" si="132"/>
        <v>100</v>
      </c>
      <c r="AE181" s="103">
        <f t="shared" si="133"/>
        <v>100</v>
      </c>
      <c r="AF181" s="104">
        <f t="shared" si="134"/>
        <v>100</v>
      </c>
      <c r="AG181" s="3"/>
      <c r="AH181" s="3"/>
      <c r="AI181" s="3"/>
      <c r="AJ181" s="3"/>
      <c r="AK181" s="3"/>
      <c r="AL181" s="3"/>
      <c r="AM181" s="3"/>
      <c r="AN181" s="3"/>
      <c r="AO181" s="21"/>
      <c r="AP181" s="21"/>
      <c r="AQ181" s="21"/>
    </row>
    <row r="182" spans="1:43" ht="15" customHeight="1" x14ac:dyDescent="0.2">
      <c r="A182" s="106" t="s">
        <v>302</v>
      </c>
      <c r="B182" s="107" t="s">
        <v>303</v>
      </c>
      <c r="C182" s="69">
        <v>1</v>
      </c>
      <c r="D182" s="69">
        <v>1</v>
      </c>
      <c r="E182" s="69">
        <v>1</v>
      </c>
      <c r="F182" s="69"/>
      <c r="G182" s="69"/>
      <c r="H182" s="69"/>
      <c r="I182" s="69">
        <v>1</v>
      </c>
      <c r="J182" s="69"/>
      <c r="K182" s="69"/>
      <c r="L182" s="69"/>
      <c r="M182" s="69"/>
      <c r="N182" s="108">
        <v>40</v>
      </c>
      <c r="O182" s="71">
        <f t="shared" si="124"/>
        <v>40</v>
      </c>
      <c r="P182" s="60"/>
      <c r="Q182" s="129"/>
      <c r="R182" s="130" t="str">
        <f t="shared" si="125"/>
        <v/>
      </c>
      <c r="S182" s="3"/>
      <c r="T182" s="3"/>
      <c r="U182" s="3"/>
      <c r="V182" s="101">
        <f t="shared" si="126"/>
        <v>40</v>
      </c>
      <c r="W182" s="102">
        <f t="shared" si="144"/>
        <v>40</v>
      </c>
      <c r="X182" s="103">
        <f t="shared" si="145"/>
        <v>40</v>
      </c>
      <c r="Y182" s="101">
        <f t="shared" si="127"/>
        <v>0</v>
      </c>
      <c r="Z182" s="102">
        <f t="shared" si="128"/>
        <v>0</v>
      </c>
      <c r="AA182" s="104">
        <f t="shared" si="129"/>
        <v>0</v>
      </c>
      <c r="AB182" s="105">
        <f t="shared" si="130"/>
        <v>40</v>
      </c>
      <c r="AC182" s="101">
        <f t="shared" si="131"/>
        <v>0</v>
      </c>
      <c r="AD182" s="102">
        <f t="shared" si="132"/>
        <v>0</v>
      </c>
      <c r="AE182" s="103">
        <f t="shared" si="133"/>
        <v>0</v>
      </c>
      <c r="AF182" s="104">
        <f t="shared" si="134"/>
        <v>0</v>
      </c>
      <c r="AG182" s="3"/>
      <c r="AH182" s="3"/>
      <c r="AI182" s="3"/>
      <c r="AJ182" s="3"/>
      <c r="AK182" s="3"/>
      <c r="AL182" s="3"/>
      <c r="AM182" s="3"/>
      <c r="AN182" s="3"/>
      <c r="AO182" s="21"/>
      <c r="AP182" s="21"/>
      <c r="AQ182" s="21"/>
    </row>
    <row r="183" spans="1:43" ht="15" customHeight="1" x14ac:dyDescent="0.2">
      <c r="A183" s="106" t="s">
        <v>304</v>
      </c>
      <c r="B183" s="107" t="s">
        <v>305</v>
      </c>
      <c r="C183" s="69">
        <v>1</v>
      </c>
      <c r="D183" s="69">
        <v>1</v>
      </c>
      <c r="E183" s="69">
        <v>1</v>
      </c>
      <c r="F183" s="69"/>
      <c r="G183" s="69"/>
      <c r="H183" s="69"/>
      <c r="I183" s="69">
        <v>1</v>
      </c>
      <c r="J183" s="69"/>
      <c r="K183" s="69"/>
      <c r="L183" s="69"/>
      <c r="M183" s="69"/>
      <c r="N183" s="108">
        <v>40</v>
      </c>
      <c r="O183" s="71">
        <f t="shared" si="124"/>
        <v>40</v>
      </c>
      <c r="P183" s="60"/>
      <c r="Q183" s="129"/>
      <c r="R183" s="130" t="str">
        <f t="shared" si="125"/>
        <v/>
      </c>
      <c r="S183" s="3"/>
      <c r="T183" s="3"/>
      <c r="U183" s="3"/>
      <c r="V183" s="101">
        <f t="shared" si="126"/>
        <v>40</v>
      </c>
      <c r="W183" s="102">
        <f t="shared" si="144"/>
        <v>40</v>
      </c>
      <c r="X183" s="103">
        <f t="shared" si="145"/>
        <v>40</v>
      </c>
      <c r="Y183" s="101">
        <f t="shared" si="127"/>
        <v>0</v>
      </c>
      <c r="Z183" s="102">
        <f t="shared" si="128"/>
        <v>0</v>
      </c>
      <c r="AA183" s="104">
        <f t="shared" si="129"/>
        <v>0</v>
      </c>
      <c r="AB183" s="105">
        <f t="shared" si="130"/>
        <v>40</v>
      </c>
      <c r="AC183" s="101">
        <f t="shared" si="131"/>
        <v>0</v>
      </c>
      <c r="AD183" s="102">
        <f t="shared" si="132"/>
        <v>0</v>
      </c>
      <c r="AE183" s="103">
        <f t="shared" si="133"/>
        <v>0</v>
      </c>
      <c r="AF183" s="104">
        <f t="shared" si="134"/>
        <v>0</v>
      </c>
      <c r="AG183" s="3"/>
      <c r="AH183" s="3"/>
      <c r="AI183" s="3"/>
      <c r="AJ183" s="3"/>
      <c r="AK183" s="3"/>
      <c r="AL183" s="3"/>
      <c r="AM183" s="3"/>
      <c r="AN183" s="3"/>
      <c r="AO183" s="21"/>
      <c r="AP183" s="21"/>
      <c r="AQ183" s="21"/>
    </row>
    <row r="184" spans="1:43" ht="15" customHeight="1" x14ac:dyDescent="0.2">
      <c r="A184" s="106" t="s">
        <v>306</v>
      </c>
      <c r="B184" s="107" t="s">
        <v>307</v>
      </c>
      <c r="C184" s="69">
        <v>1</v>
      </c>
      <c r="D184" s="69">
        <v>1</v>
      </c>
      <c r="E184" s="69">
        <v>1</v>
      </c>
      <c r="F184" s="69"/>
      <c r="G184" s="69"/>
      <c r="H184" s="69"/>
      <c r="I184" s="69">
        <v>1</v>
      </c>
      <c r="J184" s="69"/>
      <c r="K184" s="69"/>
      <c r="L184" s="69"/>
      <c r="M184" s="69"/>
      <c r="N184" s="108">
        <v>40</v>
      </c>
      <c r="O184" s="71">
        <f t="shared" si="124"/>
        <v>40</v>
      </c>
      <c r="P184" s="60"/>
      <c r="Q184" s="129"/>
      <c r="R184" s="130" t="str">
        <f t="shared" si="125"/>
        <v/>
      </c>
      <c r="S184" s="3"/>
      <c r="T184" s="3"/>
      <c r="U184" s="3"/>
      <c r="V184" s="101">
        <f t="shared" si="126"/>
        <v>40</v>
      </c>
      <c r="W184" s="102">
        <f t="shared" si="144"/>
        <v>40</v>
      </c>
      <c r="X184" s="103">
        <f t="shared" si="145"/>
        <v>40</v>
      </c>
      <c r="Y184" s="101">
        <f t="shared" si="127"/>
        <v>0</v>
      </c>
      <c r="Z184" s="102">
        <f t="shared" si="128"/>
        <v>0</v>
      </c>
      <c r="AA184" s="104">
        <f t="shared" si="129"/>
        <v>0</v>
      </c>
      <c r="AB184" s="105">
        <f t="shared" si="130"/>
        <v>40</v>
      </c>
      <c r="AC184" s="101">
        <f t="shared" si="131"/>
        <v>0</v>
      </c>
      <c r="AD184" s="102">
        <f t="shared" si="132"/>
        <v>0</v>
      </c>
      <c r="AE184" s="103">
        <f t="shared" si="133"/>
        <v>0</v>
      </c>
      <c r="AF184" s="104">
        <f t="shared" si="134"/>
        <v>0</v>
      </c>
      <c r="AG184" s="3"/>
      <c r="AH184" s="3"/>
      <c r="AI184" s="3"/>
      <c r="AJ184" s="3"/>
      <c r="AK184" s="3"/>
      <c r="AL184" s="3"/>
      <c r="AM184" s="3"/>
      <c r="AN184" s="3"/>
      <c r="AO184" s="21"/>
      <c r="AP184" s="21"/>
      <c r="AQ184" s="21"/>
    </row>
    <row r="185" spans="1:43" ht="15" customHeight="1" x14ac:dyDescent="0.2">
      <c r="A185" s="106" t="s">
        <v>308</v>
      </c>
      <c r="B185" s="107" t="s">
        <v>309</v>
      </c>
      <c r="C185" s="69">
        <v>2</v>
      </c>
      <c r="D185" s="69">
        <v>2</v>
      </c>
      <c r="E185" s="69">
        <v>2</v>
      </c>
      <c r="F185" s="69"/>
      <c r="G185" s="69"/>
      <c r="H185" s="69"/>
      <c r="I185" s="69">
        <v>2</v>
      </c>
      <c r="J185" s="69"/>
      <c r="K185" s="69"/>
      <c r="L185" s="69"/>
      <c r="M185" s="69"/>
      <c r="N185" s="108">
        <v>40</v>
      </c>
      <c r="O185" s="71">
        <f t="shared" si="124"/>
        <v>40</v>
      </c>
      <c r="P185" s="60"/>
      <c r="Q185" s="129"/>
      <c r="R185" s="130" t="str">
        <f t="shared" si="125"/>
        <v/>
      </c>
      <c r="S185" s="3"/>
      <c r="T185" s="3"/>
      <c r="U185" s="3"/>
      <c r="V185" s="101">
        <f t="shared" si="126"/>
        <v>80</v>
      </c>
      <c r="W185" s="102">
        <f t="shared" si="144"/>
        <v>80</v>
      </c>
      <c r="X185" s="103">
        <f t="shared" si="145"/>
        <v>80</v>
      </c>
      <c r="Y185" s="101">
        <f t="shared" si="127"/>
        <v>0</v>
      </c>
      <c r="Z185" s="102">
        <f t="shared" si="128"/>
        <v>0</v>
      </c>
      <c r="AA185" s="104">
        <f t="shared" si="129"/>
        <v>0</v>
      </c>
      <c r="AB185" s="105">
        <f t="shared" si="130"/>
        <v>80</v>
      </c>
      <c r="AC185" s="101">
        <f t="shared" si="131"/>
        <v>0</v>
      </c>
      <c r="AD185" s="102">
        <f t="shared" si="132"/>
        <v>0</v>
      </c>
      <c r="AE185" s="103">
        <f t="shared" si="133"/>
        <v>0</v>
      </c>
      <c r="AF185" s="104">
        <f t="shared" si="134"/>
        <v>0</v>
      </c>
      <c r="AG185" s="3"/>
      <c r="AH185" s="3"/>
      <c r="AI185" s="3"/>
      <c r="AJ185" s="3"/>
      <c r="AK185" s="3"/>
      <c r="AL185" s="3"/>
      <c r="AM185" s="3"/>
      <c r="AN185" s="3"/>
      <c r="AO185" s="21"/>
      <c r="AP185" s="21"/>
      <c r="AQ185" s="21"/>
    </row>
    <row r="186" spans="1:43" ht="15" customHeight="1" x14ac:dyDescent="0.2">
      <c r="A186" s="106" t="s">
        <v>310</v>
      </c>
      <c r="B186" s="107" t="s">
        <v>311</v>
      </c>
      <c r="C186" s="69">
        <v>2</v>
      </c>
      <c r="D186" s="69">
        <v>2</v>
      </c>
      <c r="E186" s="69">
        <v>2</v>
      </c>
      <c r="F186" s="69"/>
      <c r="G186" s="69"/>
      <c r="H186" s="69"/>
      <c r="I186" s="69">
        <v>2</v>
      </c>
      <c r="J186" s="69"/>
      <c r="K186" s="69"/>
      <c r="L186" s="69"/>
      <c r="M186" s="69"/>
      <c r="N186" s="108">
        <v>40</v>
      </c>
      <c r="O186" s="71">
        <f t="shared" si="124"/>
        <v>40</v>
      </c>
      <c r="P186" s="60"/>
      <c r="Q186" s="129"/>
      <c r="R186" s="130" t="str">
        <f t="shared" si="125"/>
        <v/>
      </c>
      <c r="S186" s="3"/>
      <c r="T186" s="3"/>
      <c r="U186" s="3"/>
      <c r="V186" s="101">
        <f t="shared" si="126"/>
        <v>80</v>
      </c>
      <c r="W186" s="102">
        <f t="shared" si="144"/>
        <v>80</v>
      </c>
      <c r="X186" s="103">
        <f t="shared" si="145"/>
        <v>80</v>
      </c>
      <c r="Y186" s="101">
        <f t="shared" si="127"/>
        <v>0</v>
      </c>
      <c r="Z186" s="102">
        <f t="shared" si="128"/>
        <v>0</v>
      </c>
      <c r="AA186" s="104">
        <f t="shared" si="129"/>
        <v>0</v>
      </c>
      <c r="AB186" s="105">
        <f t="shared" si="130"/>
        <v>80</v>
      </c>
      <c r="AC186" s="101">
        <f t="shared" si="131"/>
        <v>0</v>
      </c>
      <c r="AD186" s="102">
        <f t="shared" si="132"/>
        <v>0</v>
      </c>
      <c r="AE186" s="103">
        <f t="shared" si="133"/>
        <v>0</v>
      </c>
      <c r="AF186" s="104">
        <f t="shared" si="134"/>
        <v>0</v>
      </c>
      <c r="AG186" s="3"/>
      <c r="AH186" s="3"/>
      <c r="AI186" s="3"/>
      <c r="AJ186" s="3"/>
      <c r="AK186" s="3"/>
      <c r="AL186" s="3"/>
      <c r="AM186" s="3"/>
      <c r="AN186" s="3"/>
      <c r="AO186" s="21"/>
      <c r="AP186" s="21"/>
      <c r="AQ186" s="21"/>
    </row>
    <row r="187" spans="1:43" ht="15" customHeight="1" x14ac:dyDescent="0.2">
      <c r="A187" s="106" t="s">
        <v>312</v>
      </c>
      <c r="B187" s="107" t="s">
        <v>313</v>
      </c>
      <c r="C187" s="69">
        <v>2</v>
      </c>
      <c r="D187" s="69">
        <v>2</v>
      </c>
      <c r="E187" s="69">
        <v>2</v>
      </c>
      <c r="F187" s="69"/>
      <c r="G187" s="69"/>
      <c r="H187" s="69"/>
      <c r="I187" s="69">
        <v>2</v>
      </c>
      <c r="J187" s="69"/>
      <c r="K187" s="69"/>
      <c r="L187" s="69"/>
      <c r="M187" s="69"/>
      <c r="N187" s="108">
        <v>40</v>
      </c>
      <c r="O187" s="115">
        <f t="shared" si="124"/>
        <v>40</v>
      </c>
      <c r="P187" s="60"/>
      <c r="Q187" s="129"/>
      <c r="R187" s="131" t="str">
        <f t="shared" si="125"/>
        <v/>
      </c>
      <c r="S187" s="3"/>
      <c r="T187" s="3"/>
      <c r="U187" s="3"/>
      <c r="V187" s="101">
        <f t="shared" si="126"/>
        <v>80</v>
      </c>
      <c r="W187" s="102">
        <f t="shared" si="144"/>
        <v>80</v>
      </c>
      <c r="X187" s="103">
        <f t="shared" si="145"/>
        <v>80</v>
      </c>
      <c r="Y187" s="101">
        <f t="shared" si="127"/>
        <v>0</v>
      </c>
      <c r="Z187" s="102">
        <f t="shared" si="128"/>
        <v>0</v>
      </c>
      <c r="AA187" s="104">
        <f t="shared" si="129"/>
        <v>0</v>
      </c>
      <c r="AB187" s="105">
        <f t="shared" si="130"/>
        <v>80</v>
      </c>
      <c r="AC187" s="101">
        <f t="shared" si="131"/>
        <v>0</v>
      </c>
      <c r="AD187" s="102">
        <f t="shared" si="132"/>
        <v>0</v>
      </c>
      <c r="AE187" s="103">
        <f t="shared" si="133"/>
        <v>0</v>
      </c>
      <c r="AF187" s="104">
        <f t="shared" si="134"/>
        <v>0</v>
      </c>
      <c r="AG187" s="3"/>
      <c r="AH187" s="3"/>
      <c r="AI187" s="3"/>
      <c r="AJ187" s="3"/>
      <c r="AK187" s="3"/>
      <c r="AL187" s="3"/>
      <c r="AM187" s="3"/>
      <c r="AN187" s="3"/>
      <c r="AO187" s="21"/>
      <c r="AP187" s="21"/>
      <c r="AQ187" s="21"/>
    </row>
    <row r="188" spans="1:43" ht="15" customHeight="1" x14ac:dyDescent="0.2">
      <c r="A188" s="106" t="s">
        <v>314</v>
      </c>
      <c r="B188" s="107" t="s">
        <v>315</v>
      </c>
      <c r="C188" s="69">
        <v>4</v>
      </c>
      <c r="D188" s="69">
        <v>4</v>
      </c>
      <c r="E188" s="69">
        <v>4</v>
      </c>
      <c r="F188" s="69"/>
      <c r="G188" s="69"/>
      <c r="H188" s="69"/>
      <c r="I188" s="69">
        <v>4</v>
      </c>
      <c r="J188" s="69"/>
      <c r="K188" s="69"/>
      <c r="L188" s="69"/>
      <c r="M188" s="69"/>
      <c r="N188" s="108">
        <v>40</v>
      </c>
      <c r="O188" s="71">
        <f t="shared" si="124"/>
        <v>40</v>
      </c>
      <c r="P188" s="60"/>
      <c r="Q188" s="129"/>
      <c r="R188" s="130" t="str">
        <f t="shared" si="125"/>
        <v/>
      </c>
      <c r="S188" s="3"/>
      <c r="T188" s="3"/>
      <c r="U188" s="3"/>
      <c r="V188" s="101">
        <f t="shared" si="126"/>
        <v>160</v>
      </c>
      <c r="W188" s="102">
        <f t="shared" si="144"/>
        <v>160</v>
      </c>
      <c r="X188" s="103">
        <f t="shared" si="145"/>
        <v>160</v>
      </c>
      <c r="Y188" s="101">
        <f t="shared" si="127"/>
        <v>0</v>
      </c>
      <c r="Z188" s="102">
        <f t="shared" si="128"/>
        <v>0</v>
      </c>
      <c r="AA188" s="104">
        <f t="shared" si="129"/>
        <v>0</v>
      </c>
      <c r="AB188" s="105">
        <f t="shared" si="130"/>
        <v>160</v>
      </c>
      <c r="AC188" s="101">
        <f t="shared" si="131"/>
        <v>0</v>
      </c>
      <c r="AD188" s="102">
        <f t="shared" si="132"/>
        <v>0</v>
      </c>
      <c r="AE188" s="103">
        <f t="shared" si="133"/>
        <v>0</v>
      </c>
      <c r="AF188" s="104">
        <f t="shared" si="134"/>
        <v>0</v>
      </c>
      <c r="AG188" s="3"/>
      <c r="AH188" s="3"/>
      <c r="AI188" s="3"/>
      <c r="AJ188" s="3"/>
      <c r="AK188" s="3"/>
      <c r="AL188" s="3"/>
      <c r="AM188" s="3"/>
      <c r="AN188" s="3"/>
      <c r="AO188" s="21"/>
      <c r="AP188" s="21"/>
      <c r="AQ188" s="21"/>
    </row>
    <row r="189" spans="1:43" ht="15" customHeight="1" x14ac:dyDescent="0.2">
      <c r="A189" s="106" t="s">
        <v>316</v>
      </c>
      <c r="B189" s="107" t="s">
        <v>317</v>
      </c>
      <c r="C189" s="69">
        <v>1</v>
      </c>
      <c r="D189" s="69">
        <v>1</v>
      </c>
      <c r="E189" s="69">
        <v>1</v>
      </c>
      <c r="F189" s="69"/>
      <c r="G189" s="69"/>
      <c r="H189" s="69"/>
      <c r="I189" s="69">
        <v>1</v>
      </c>
      <c r="J189" s="69"/>
      <c r="K189" s="69"/>
      <c r="L189" s="69"/>
      <c r="M189" s="69"/>
      <c r="N189" s="108">
        <v>40</v>
      </c>
      <c r="O189" s="71">
        <f t="shared" si="124"/>
        <v>40</v>
      </c>
      <c r="P189" s="60"/>
      <c r="Q189" s="129"/>
      <c r="R189" s="130" t="str">
        <f t="shared" si="125"/>
        <v/>
      </c>
      <c r="S189" s="3"/>
      <c r="T189" s="3"/>
      <c r="U189" s="3"/>
      <c r="V189" s="101">
        <f t="shared" si="126"/>
        <v>40</v>
      </c>
      <c r="W189" s="102">
        <f t="shared" si="144"/>
        <v>40</v>
      </c>
      <c r="X189" s="103">
        <f t="shared" si="145"/>
        <v>40</v>
      </c>
      <c r="Y189" s="101">
        <f t="shared" si="127"/>
        <v>0</v>
      </c>
      <c r="Z189" s="102">
        <f t="shared" si="128"/>
        <v>0</v>
      </c>
      <c r="AA189" s="104">
        <f t="shared" si="129"/>
        <v>0</v>
      </c>
      <c r="AB189" s="105">
        <f t="shared" si="130"/>
        <v>40</v>
      </c>
      <c r="AC189" s="101">
        <f t="shared" si="131"/>
        <v>0</v>
      </c>
      <c r="AD189" s="102">
        <f t="shared" si="132"/>
        <v>0</v>
      </c>
      <c r="AE189" s="103">
        <f t="shared" si="133"/>
        <v>0</v>
      </c>
      <c r="AF189" s="104">
        <f t="shared" si="134"/>
        <v>0</v>
      </c>
      <c r="AG189" s="3"/>
      <c r="AH189" s="3"/>
      <c r="AI189" s="3"/>
      <c r="AJ189" s="3"/>
      <c r="AK189" s="3"/>
      <c r="AL189" s="3"/>
      <c r="AM189" s="3"/>
      <c r="AN189" s="3"/>
      <c r="AO189" s="21"/>
      <c r="AP189" s="21"/>
      <c r="AQ189" s="21"/>
    </row>
    <row r="190" spans="1:43" ht="15" customHeight="1" x14ac:dyDescent="0.2">
      <c r="A190" s="106" t="s">
        <v>318</v>
      </c>
      <c r="B190" s="107" t="s">
        <v>319</v>
      </c>
      <c r="C190" s="69">
        <v>2</v>
      </c>
      <c r="D190" s="69">
        <v>2</v>
      </c>
      <c r="E190" s="69">
        <v>2</v>
      </c>
      <c r="F190" s="69"/>
      <c r="G190" s="69"/>
      <c r="H190" s="69"/>
      <c r="I190" s="69">
        <v>2</v>
      </c>
      <c r="J190" s="69"/>
      <c r="K190" s="69"/>
      <c r="L190" s="69"/>
      <c r="M190" s="69"/>
      <c r="N190" s="108">
        <v>40</v>
      </c>
      <c r="O190" s="71">
        <f t="shared" si="124"/>
        <v>40</v>
      </c>
      <c r="P190" s="60"/>
      <c r="Q190" s="129"/>
      <c r="R190" s="130" t="str">
        <f t="shared" si="125"/>
        <v/>
      </c>
      <c r="S190" s="3"/>
      <c r="T190" s="3"/>
      <c r="U190" s="3"/>
      <c r="V190" s="101">
        <f t="shared" si="126"/>
        <v>80</v>
      </c>
      <c r="W190" s="102">
        <f t="shared" si="144"/>
        <v>80</v>
      </c>
      <c r="X190" s="103">
        <f t="shared" si="145"/>
        <v>80</v>
      </c>
      <c r="Y190" s="101">
        <f t="shared" si="127"/>
        <v>0</v>
      </c>
      <c r="Z190" s="102">
        <f t="shared" si="128"/>
        <v>0</v>
      </c>
      <c r="AA190" s="104">
        <f t="shared" si="129"/>
        <v>0</v>
      </c>
      <c r="AB190" s="105">
        <f t="shared" si="130"/>
        <v>80</v>
      </c>
      <c r="AC190" s="101">
        <f t="shared" si="131"/>
        <v>0</v>
      </c>
      <c r="AD190" s="102">
        <f t="shared" si="132"/>
        <v>0</v>
      </c>
      <c r="AE190" s="103">
        <f t="shared" si="133"/>
        <v>0</v>
      </c>
      <c r="AF190" s="104">
        <f t="shared" si="134"/>
        <v>0</v>
      </c>
      <c r="AG190" s="3"/>
      <c r="AH190" s="3"/>
      <c r="AI190" s="3"/>
      <c r="AJ190" s="3"/>
      <c r="AK190" s="3"/>
      <c r="AL190" s="3"/>
      <c r="AM190" s="3"/>
      <c r="AN190" s="3"/>
      <c r="AO190" s="21"/>
      <c r="AP190" s="21"/>
      <c r="AQ190" s="21"/>
    </row>
    <row r="191" spans="1:43" ht="15" customHeight="1" x14ac:dyDescent="0.2">
      <c r="A191" s="106" t="s">
        <v>390</v>
      </c>
      <c r="B191" s="107" t="s">
        <v>391</v>
      </c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108">
        <v>390</v>
      </c>
      <c r="O191" s="71">
        <f>N191</f>
        <v>390</v>
      </c>
      <c r="P191" s="60"/>
      <c r="Q191" s="129"/>
      <c r="R191" s="130" t="str">
        <f>IF(Q191*N191=0,"",Q191*N191)</f>
        <v/>
      </c>
      <c r="S191" s="3"/>
      <c r="T191" s="3"/>
      <c r="U191" s="3"/>
      <c r="V191" s="101">
        <f>C191*N191</f>
        <v>0</v>
      </c>
      <c r="W191" s="102">
        <f>D191*N191</f>
        <v>0</v>
      </c>
      <c r="X191" s="103">
        <f>E191*N191</f>
        <v>0</v>
      </c>
      <c r="Y191" s="101">
        <f>F191*N191</f>
        <v>0</v>
      </c>
      <c r="Z191" s="102">
        <f>G191*N191</f>
        <v>0</v>
      </c>
      <c r="AA191" s="104">
        <f>H191*N191</f>
        <v>0</v>
      </c>
      <c r="AB191" s="105">
        <f>I191*N191</f>
        <v>0</v>
      </c>
      <c r="AC191" s="101">
        <f>J191*N191</f>
        <v>0</v>
      </c>
      <c r="AD191" s="102">
        <f>K191*N191</f>
        <v>0</v>
      </c>
      <c r="AE191" s="103">
        <f>L191*N191</f>
        <v>0</v>
      </c>
      <c r="AF191" s="104">
        <f>M191*N191</f>
        <v>0</v>
      </c>
      <c r="AG191" s="3"/>
      <c r="AH191" s="3"/>
      <c r="AI191" s="3"/>
      <c r="AJ191" s="3"/>
      <c r="AK191" s="3"/>
      <c r="AL191" s="3"/>
      <c r="AM191" s="3"/>
      <c r="AN191" s="3"/>
      <c r="AO191" s="21"/>
      <c r="AP191" s="21"/>
      <c r="AQ191" s="21"/>
    </row>
    <row r="192" spans="1:43" ht="15" customHeight="1" x14ac:dyDescent="0.2">
      <c r="A192" s="106" t="s">
        <v>392</v>
      </c>
      <c r="B192" s="107" t="s">
        <v>393</v>
      </c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108">
        <v>390</v>
      </c>
      <c r="O192" s="71">
        <f>N192</f>
        <v>390</v>
      </c>
      <c r="P192" s="60"/>
      <c r="Q192" s="129"/>
      <c r="R192" s="130" t="str">
        <f>IF(Q192*N192=0,"",Q192*N192)</f>
        <v/>
      </c>
      <c r="S192" s="3"/>
      <c r="T192" s="3"/>
      <c r="U192" s="3"/>
      <c r="V192" s="101">
        <f>C192*N192</f>
        <v>0</v>
      </c>
      <c r="W192" s="102">
        <f>D192*N192</f>
        <v>0</v>
      </c>
      <c r="X192" s="103">
        <f>E192*N192</f>
        <v>0</v>
      </c>
      <c r="Y192" s="101">
        <f>F192*N192</f>
        <v>0</v>
      </c>
      <c r="Z192" s="102">
        <f>G192*N192</f>
        <v>0</v>
      </c>
      <c r="AA192" s="104">
        <f>H192*N192</f>
        <v>0</v>
      </c>
      <c r="AB192" s="105">
        <f>I192*N192</f>
        <v>0</v>
      </c>
      <c r="AC192" s="101">
        <f>J192*N192</f>
        <v>0</v>
      </c>
      <c r="AD192" s="102">
        <f>K192*N192</f>
        <v>0</v>
      </c>
      <c r="AE192" s="103">
        <f>L192*N192</f>
        <v>0</v>
      </c>
      <c r="AF192" s="104">
        <f>M192*N192</f>
        <v>0</v>
      </c>
      <c r="AG192" s="3"/>
      <c r="AH192" s="3"/>
      <c r="AI192" s="3"/>
      <c r="AJ192" s="3"/>
      <c r="AK192" s="3"/>
      <c r="AL192" s="3"/>
      <c r="AM192" s="3"/>
      <c r="AN192" s="3"/>
      <c r="AO192" s="21"/>
      <c r="AP192" s="21"/>
      <c r="AQ192" s="21"/>
    </row>
    <row r="193" spans="1:43" ht="15" customHeight="1" x14ac:dyDescent="0.2">
      <c r="A193" s="106" t="s">
        <v>320</v>
      </c>
      <c r="B193" s="107" t="s">
        <v>321</v>
      </c>
      <c r="C193" s="69">
        <v>1</v>
      </c>
      <c r="D193" s="69">
        <v>1</v>
      </c>
      <c r="E193" s="69">
        <v>1</v>
      </c>
      <c r="F193" s="69">
        <v>1</v>
      </c>
      <c r="G193" s="69">
        <v>1</v>
      </c>
      <c r="H193" s="69">
        <v>1</v>
      </c>
      <c r="I193" s="69">
        <v>1</v>
      </c>
      <c r="J193" s="69"/>
      <c r="K193" s="69"/>
      <c r="L193" s="69"/>
      <c r="M193" s="69"/>
      <c r="N193" s="108">
        <v>600</v>
      </c>
      <c r="O193" s="71">
        <f t="shared" si="124"/>
        <v>600</v>
      </c>
      <c r="P193" s="60"/>
      <c r="Q193" s="129"/>
      <c r="R193" s="130" t="str">
        <f t="shared" si="125"/>
        <v/>
      </c>
      <c r="S193" s="3"/>
      <c r="T193" s="3"/>
      <c r="U193" s="3"/>
      <c r="V193" s="101">
        <f t="shared" si="126"/>
        <v>600</v>
      </c>
      <c r="W193" s="102">
        <f t="shared" si="144"/>
        <v>600</v>
      </c>
      <c r="X193" s="103">
        <f t="shared" si="145"/>
        <v>600</v>
      </c>
      <c r="Y193" s="101">
        <f t="shared" si="127"/>
        <v>600</v>
      </c>
      <c r="Z193" s="102">
        <f t="shared" si="128"/>
        <v>600</v>
      </c>
      <c r="AA193" s="104">
        <f t="shared" si="129"/>
        <v>600</v>
      </c>
      <c r="AB193" s="105">
        <f t="shared" si="130"/>
        <v>600</v>
      </c>
      <c r="AC193" s="101">
        <f t="shared" si="131"/>
        <v>0</v>
      </c>
      <c r="AD193" s="102">
        <f t="shared" si="132"/>
        <v>0</v>
      </c>
      <c r="AE193" s="103">
        <f t="shared" si="133"/>
        <v>0</v>
      </c>
      <c r="AF193" s="104">
        <f t="shared" si="134"/>
        <v>0</v>
      </c>
      <c r="AG193" s="3"/>
      <c r="AH193" s="3"/>
      <c r="AI193" s="3"/>
      <c r="AJ193" s="3"/>
      <c r="AK193" s="3"/>
      <c r="AL193" s="3"/>
      <c r="AM193" s="3"/>
      <c r="AN193" s="3"/>
      <c r="AO193" s="21"/>
      <c r="AP193" s="21"/>
      <c r="AQ193" s="21"/>
    </row>
    <row r="194" spans="1:43" ht="15" customHeight="1" x14ac:dyDescent="0.2">
      <c r="A194" s="106" t="s">
        <v>358</v>
      </c>
      <c r="B194" s="107" t="s">
        <v>357</v>
      </c>
      <c r="C194" s="69"/>
      <c r="D194" s="69"/>
      <c r="E194" s="69"/>
      <c r="F194" s="69"/>
      <c r="G194" s="69"/>
      <c r="H194" s="69"/>
      <c r="I194" s="69"/>
      <c r="J194" s="69">
        <v>1</v>
      </c>
      <c r="K194" s="69">
        <v>1</v>
      </c>
      <c r="L194" s="69">
        <v>1</v>
      </c>
      <c r="M194" s="69">
        <v>1</v>
      </c>
      <c r="N194" s="108">
        <v>350</v>
      </c>
      <c r="O194" s="71">
        <f t="shared" ref="O194" si="146">N194</f>
        <v>350</v>
      </c>
      <c r="P194" s="60"/>
      <c r="Q194" s="129"/>
      <c r="R194" s="130" t="str">
        <f t="shared" ref="R194" si="147">IF(Q194*N194=0,"",Q194*N194)</f>
        <v/>
      </c>
      <c r="S194" s="3"/>
      <c r="T194" s="3"/>
      <c r="U194" s="3"/>
      <c r="V194" s="101">
        <f t="shared" ref="V194" si="148">C194*N194</f>
        <v>0</v>
      </c>
      <c r="W194" s="102">
        <f t="shared" si="144"/>
        <v>0</v>
      </c>
      <c r="X194" s="103">
        <f t="shared" si="145"/>
        <v>0</v>
      </c>
      <c r="Y194" s="101">
        <f t="shared" ref="Y194" si="149">F194*N194</f>
        <v>0</v>
      </c>
      <c r="Z194" s="102">
        <f t="shared" ref="Z194" si="150">G194*N194</f>
        <v>0</v>
      </c>
      <c r="AA194" s="104">
        <f t="shared" ref="AA194" si="151">H194*N194</f>
        <v>0</v>
      </c>
      <c r="AB194" s="105">
        <f t="shared" ref="AB194" si="152">I194*N194</f>
        <v>0</v>
      </c>
      <c r="AC194" s="101">
        <f t="shared" si="131"/>
        <v>350</v>
      </c>
      <c r="AD194" s="102">
        <f t="shared" si="132"/>
        <v>350</v>
      </c>
      <c r="AE194" s="103">
        <f t="shared" si="133"/>
        <v>350</v>
      </c>
      <c r="AF194" s="104">
        <f t="shared" si="134"/>
        <v>350</v>
      </c>
      <c r="AG194" s="3"/>
      <c r="AH194" s="3"/>
      <c r="AI194" s="3"/>
      <c r="AJ194" s="3"/>
      <c r="AK194" s="3"/>
      <c r="AL194" s="3"/>
      <c r="AM194" s="3"/>
      <c r="AN194" s="3"/>
      <c r="AO194" s="21"/>
      <c r="AP194" s="21"/>
      <c r="AQ194" s="21"/>
    </row>
    <row r="195" spans="1:43" ht="15" customHeight="1" x14ac:dyDescent="0.2">
      <c r="A195" s="106" t="s">
        <v>322</v>
      </c>
      <c r="B195" s="107" t="s">
        <v>323</v>
      </c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108">
        <v>600</v>
      </c>
      <c r="O195" s="71">
        <f t="shared" si="124"/>
        <v>600</v>
      </c>
      <c r="P195" s="60"/>
      <c r="Q195" s="129"/>
      <c r="R195" s="130" t="str">
        <f t="shared" si="125"/>
        <v/>
      </c>
      <c r="S195" s="3"/>
      <c r="T195" s="3"/>
      <c r="U195" s="3"/>
      <c r="V195" s="101">
        <f t="shared" si="126"/>
        <v>0</v>
      </c>
      <c r="W195" s="102">
        <f t="shared" si="144"/>
        <v>0</v>
      </c>
      <c r="X195" s="103">
        <f t="shared" si="145"/>
        <v>0</v>
      </c>
      <c r="Y195" s="101">
        <f t="shared" si="127"/>
        <v>0</v>
      </c>
      <c r="Z195" s="102">
        <f t="shared" si="128"/>
        <v>0</v>
      </c>
      <c r="AA195" s="104">
        <f t="shared" si="129"/>
        <v>0</v>
      </c>
      <c r="AB195" s="105">
        <f t="shared" si="130"/>
        <v>0</v>
      </c>
      <c r="AC195" s="101">
        <f t="shared" si="131"/>
        <v>0</v>
      </c>
      <c r="AD195" s="102">
        <f t="shared" si="132"/>
        <v>0</v>
      </c>
      <c r="AE195" s="103">
        <f t="shared" si="133"/>
        <v>0</v>
      </c>
      <c r="AF195" s="104">
        <f t="shared" si="134"/>
        <v>0</v>
      </c>
      <c r="AG195" s="3"/>
      <c r="AH195" s="3"/>
      <c r="AI195" s="3"/>
      <c r="AJ195" s="3"/>
      <c r="AK195" s="3"/>
      <c r="AL195" s="3"/>
      <c r="AM195" s="3"/>
      <c r="AN195" s="3"/>
      <c r="AO195" s="21"/>
      <c r="AP195" s="21"/>
      <c r="AQ195" s="21"/>
    </row>
    <row r="196" spans="1:43" ht="15" customHeight="1" x14ac:dyDescent="0.2">
      <c r="A196" s="106" t="s">
        <v>324</v>
      </c>
      <c r="B196" s="107" t="s">
        <v>325</v>
      </c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108">
        <v>700</v>
      </c>
      <c r="O196" s="71">
        <f t="shared" si="124"/>
        <v>700</v>
      </c>
      <c r="P196" s="60"/>
      <c r="Q196" s="129"/>
      <c r="R196" s="130" t="str">
        <f t="shared" si="125"/>
        <v/>
      </c>
      <c r="S196" s="3"/>
      <c r="T196" s="3"/>
      <c r="U196" s="3"/>
      <c r="V196" s="101">
        <f t="shared" si="126"/>
        <v>0</v>
      </c>
      <c r="W196" s="102">
        <f t="shared" si="144"/>
        <v>0</v>
      </c>
      <c r="X196" s="103">
        <f t="shared" si="145"/>
        <v>0</v>
      </c>
      <c r="Y196" s="101">
        <f t="shared" si="127"/>
        <v>0</v>
      </c>
      <c r="Z196" s="102">
        <f t="shared" si="128"/>
        <v>0</v>
      </c>
      <c r="AA196" s="104">
        <f t="shared" si="129"/>
        <v>0</v>
      </c>
      <c r="AB196" s="105">
        <f t="shared" si="130"/>
        <v>0</v>
      </c>
      <c r="AC196" s="101">
        <f t="shared" si="131"/>
        <v>0</v>
      </c>
      <c r="AD196" s="102">
        <f t="shared" si="132"/>
        <v>0</v>
      </c>
      <c r="AE196" s="103">
        <f t="shared" si="133"/>
        <v>0</v>
      </c>
      <c r="AF196" s="104">
        <f t="shared" si="134"/>
        <v>0</v>
      </c>
      <c r="AG196" s="3"/>
      <c r="AH196" s="3"/>
      <c r="AI196" s="3"/>
      <c r="AJ196" s="3"/>
      <c r="AK196" s="3"/>
      <c r="AL196" s="3"/>
      <c r="AM196" s="3"/>
      <c r="AN196" s="3"/>
      <c r="AO196" s="21"/>
      <c r="AP196" s="21"/>
      <c r="AQ196" s="21"/>
    </row>
    <row r="197" spans="1:43" ht="15" customHeight="1" x14ac:dyDescent="0.2">
      <c r="A197" s="106" t="s">
        <v>326</v>
      </c>
      <c r="B197" s="107" t="s">
        <v>327</v>
      </c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108">
        <v>250</v>
      </c>
      <c r="O197" s="115">
        <f t="shared" si="124"/>
        <v>250</v>
      </c>
      <c r="P197" s="60"/>
      <c r="Q197" s="129"/>
      <c r="R197" s="131" t="str">
        <f t="shared" si="125"/>
        <v/>
      </c>
      <c r="S197" s="3"/>
      <c r="T197" s="3"/>
      <c r="U197" s="3"/>
      <c r="V197" s="101">
        <f t="shared" si="126"/>
        <v>0</v>
      </c>
      <c r="W197" s="102">
        <f t="shared" si="144"/>
        <v>0</v>
      </c>
      <c r="X197" s="103">
        <f t="shared" si="145"/>
        <v>0</v>
      </c>
      <c r="Y197" s="101">
        <f t="shared" si="127"/>
        <v>0</v>
      </c>
      <c r="Z197" s="102">
        <f t="shared" si="128"/>
        <v>0</v>
      </c>
      <c r="AA197" s="104">
        <f t="shared" si="129"/>
        <v>0</v>
      </c>
      <c r="AB197" s="105">
        <f t="shared" si="130"/>
        <v>0</v>
      </c>
      <c r="AC197" s="101">
        <f t="shared" si="131"/>
        <v>0</v>
      </c>
      <c r="AD197" s="102">
        <f t="shared" si="132"/>
        <v>0</v>
      </c>
      <c r="AE197" s="103">
        <f t="shared" si="133"/>
        <v>0</v>
      </c>
      <c r="AF197" s="104">
        <f t="shared" si="134"/>
        <v>0</v>
      </c>
      <c r="AG197" s="3"/>
      <c r="AH197" s="3"/>
      <c r="AI197" s="3"/>
      <c r="AJ197" s="3"/>
      <c r="AK197" s="3"/>
      <c r="AL197" s="3"/>
      <c r="AM197" s="3"/>
      <c r="AN197" s="3"/>
      <c r="AO197" s="21"/>
      <c r="AP197" s="21"/>
      <c r="AQ197" s="21"/>
    </row>
    <row r="198" spans="1:43" ht="15" customHeight="1" thickBot="1" x14ac:dyDescent="0.25">
      <c r="A198" s="109" t="s">
        <v>328</v>
      </c>
      <c r="B198" s="159" t="s">
        <v>329</v>
      </c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112">
        <v>390</v>
      </c>
      <c r="O198" s="118">
        <f t="shared" si="124"/>
        <v>390</v>
      </c>
      <c r="P198" s="60"/>
      <c r="Q198" s="132"/>
      <c r="R198" s="131" t="str">
        <f t="shared" si="125"/>
        <v/>
      </c>
      <c r="S198" s="3"/>
      <c r="T198" s="3"/>
      <c r="U198" s="3"/>
      <c r="V198" s="101">
        <f t="shared" si="126"/>
        <v>0</v>
      </c>
      <c r="W198" s="102">
        <f t="shared" si="144"/>
        <v>0</v>
      </c>
      <c r="X198" s="103">
        <f t="shared" si="145"/>
        <v>0</v>
      </c>
      <c r="Y198" s="101">
        <f t="shared" si="127"/>
        <v>0</v>
      </c>
      <c r="Z198" s="102">
        <f t="shared" si="128"/>
        <v>0</v>
      </c>
      <c r="AA198" s="104">
        <f t="shared" si="129"/>
        <v>0</v>
      </c>
      <c r="AB198" s="105">
        <f t="shared" si="130"/>
        <v>0</v>
      </c>
      <c r="AC198" s="101">
        <f t="shared" si="131"/>
        <v>0</v>
      </c>
      <c r="AD198" s="102">
        <f t="shared" si="132"/>
        <v>0</v>
      </c>
      <c r="AE198" s="103">
        <f t="shared" si="133"/>
        <v>0</v>
      </c>
      <c r="AF198" s="104">
        <f t="shared" si="134"/>
        <v>0</v>
      </c>
      <c r="AG198" s="3"/>
      <c r="AH198" s="3"/>
      <c r="AI198" s="3"/>
      <c r="AJ198" s="3"/>
      <c r="AK198" s="3"/>
      <c r="AL198" s="3"/>
      <c r="AM198" s="3"/>
      <c r="AN198" s="3"/>
      <c r="AO198" s="21"/>
      <c r="AP198" s="21"/>
      <c r="AQ198" s="21"/>
    </row>
    <row r="199" spans="1:43" ht="15" customHeight="1" thickBot="1" x14ac:dyDescent="0.25">
      <c r="A199" s="83"/>
      <c r="B199" s="160" t="s">
        <v>330</v>
      </c>
      <c r="C199" s="161">
        <f t="shared" ref="C199:I199" si="153">SUM(C175:C198)</f>
        <v>26</v>
      </c>
      <c r="D199" s="162">
        <f t="shared" si="153"/>
        <v>29</v>
      </c>
      <c r="E199" s="162">
        <f t="shared" si="153"/>
        <v>29</v>
      </c>
      <c r="F199" s="162">
        <f t="shared" si="153"/>
        <v>10</v>
      </c>
      <c r="G199" s="162">
        <f t="shared" si="153"/>
        <v>13</v>
      </c>
      <c r="H199" s="162">
        <f t="shared" si="153"/>
        <v>13</v>
      </c>
      <c r="I199" s="162">
        <f t="shared" si="153"/>
        <v>29</v>
      </c>
      <c r="J199" s="162">
        <f t="shared" ref="J199:M199" si="154">SUM(J175:J198)</f>
        <v>12</v>
      </c>
      <c r="K199" s="162">
        <f t="shared" si="154"/>
        <v>13</v>
      </c>
      <c r="L199" s="162">
        <f t="shared" ref="L199" si="155">SUM(L175:L198)</f>
        <v>13</v>
      </c>
      <c r="M199" s="163">
        <f t="shared" si="154"/>
        <v>13</v>
      </c>
      <c r="N199" s="49"/>
      <c r="O199" s="126"/>
      <c r="P199" s="49"/>
      <c r="Q199" s="85" t="str">
        <f t="shared" ref="Q199" si="156">IF(SUM(Q175:Q198)=0,"",SUM(Q175:Q198))</f>
        <v/>
      </c>
      <c r="R199" s="86" t="str">
        <f>IF(SUM(R175:R198)=0,"",SUM(R175:R198))</f>
        <v/>
      </c>
      <c r="S199" s="3"/>
      <c r="T199" s="133"/>
      <c r="U199" s="3"/>
      <c r="V199" s="101"/>
      <c r="W199" s="102"/>
      <c r="X199" s="103"/>
      <c r="Y199" s="101"/>
      <c r="Z199" s="102"/>
      <c r="AA199" s="104"/>
      <c r="AB199" s="105"/>
      <c r="AC199" s="101"/>
      <c r="AD199" s="102"/>
      <c r="AE199" s="103"/>
      <c r="AF199" s="104"/>
      <c r="AG199" s="3"/>
      <c r="AH199" s="3"/>
      <c r="AI199" s="3"/>
      <c r="AJ199" s="3"/>
      <c r="AK199" s="3"/>
      <c r="AL199" s="3"/>
      <c r="AM199" s="3"/>
      <c r="AN199" s="3"/>
      <c r="AO199" s="21"/>
      <c r="AP199" s="21"/>
      <c r="AQ199" s="21"/>
    </row>
    <row r="200" spans="1:43" ht="15" customHeight="1" thickBot="1" x14ac:dyDescent="0.25">
      <c r="A200" s="92" t="s">
        <v>331</v>
      </c>
      <c r="B200" s="134"/>
      <c r="C200" s="134"/>
      <c r="D200" s="134"/>
      <c r="E200" s="134"/>
      <c r="F200" s="134"/>
      <c r="G200" s="134"/>
      <c r="H200" s="134"/>
      <c r="I200" s="134"/>
      <c r="J200" s="134"/>
      <c r="K200" s="134"/>
      <c r="L200" s="134"/>
      <c r="M200" s="134"/>
      <c r="N200" s="135" t="s">
        <v>332</v>
      </c>
      <c r="O200" s="136"/>
      <c r="P200" s="49"/>
      <c r="Q200" s="137"/>
      <c r="R200" s="138">
        <f>SUM(R9:R21,R24:R66,R84:R101,R103:R120,R122:R134,R136:R151,R153:R160,R162:R172,R175:R198)+SUM(R69:R82)</f>
        <v>0</v>
      </c>
      <c r="S200" s="3"/>
      <c r="T200" s="133"/>
      <c r="U200" s="3"/>
      <c r="V200" s="139">
        <f t="shared" ref="V200:AF200" si="157">SUM(V24:V199)</f>
        <v>5395</v>
      </c>
      <c r="W200" s="139">
        <f t="shared" si="157"/>
        <v>8532</v>
      </c>
      <c r="X200" s="140">
        <f t="shared" si="157"/>
        <v>1910</v>
      </c>
      <c r="Y200" s="139">
        <f t="shared" si="157"/>
        <v>3358</v>
      </c>
      <c r="Z200" s="139">
        <f t="shared" si="157"/>
        <v>6170</v>
      </c>
      <c r="AA200" s="139">
        <f t="shared" si="157"/>
        <v>1270</v>
      </c>
      <c r="AB200" s="141">
        <f t="shared" si="157"/>
        <v>9498</v>
      </c>
      <c r="AC200" s="139">
        <f t="shared" si="157"/>
        <v>2950</v>
      </c>
      <c r="AD200" s="139">
        <f t="shared" si="157"/>
        <v>3814</v>
      </c>
      <c r="AE200" s="139">
        <f t="shared" si="157"/>
        <v>5804</v>
      </c>
      <c r="AF200" s="139">
        <f t="shared" si="157"/>
        <v>1020</v>
      </c>
      <c r="AG200" s="3"/>
      <c r="AH200" s="3"/>
      <c r="AI200" s="3"/>
      <c r="AJ200" s="3"/>
      <c r="AK200" s="3"/>
      <c r="AL200" s="3"/>
      <c r="AM200" s="3"/>
      <c r="AN200" s="3"/>
      <c r="AO200" s="21"/>
      <c r="AP200" s="21"/>
      <c r="AQ200" s="21"/>
    </row>
    <row r="201" spans="1:43" ht="15" customHeight="1" thickBot="1" x14ac:dyDescent="0.25">
      <c r="A201" s="171" t="s">
        <v>333</v>
      </c>
      <c r="B201" s="172"/>
      <c r="C201" s="173"/>
      <c r="D201" s="142"/>
      <c r="E201" s="142"/>
      <c r="F201" s="142"/>
      <c r="G201" s="143"/>
      <c r="H201" s="142"/>
      <c r="I201" s="142"/>
      <c r="J201" s="142"/>
      <c r="K201" s="143"/>
      <c r="L201" s="143"/>
      <c r="M201" s="142"/>
      <c r="N201" s="134" t="s">
        <v>334</v>
      </c>
      <c r="O201" s="144"/>
      <c r="P201" s="143"/>
      <c r="Q201" s="145"/>
      <c r="R201" s="146">
        <f>R200*Q201</f>
        <v>0</v>
      </c>
      <c r="S201" s="147"/>
      <c r="T201" s="3"/>
      <c r="U201" s="147"/>
      <c r="V201" s="148"/>
      <c r="W201" s="148"/>
      <c r="X201" s="148"/>
      <c r="Y201" s="148"/>
      <c r="Z201" s="148"/>
      <c r="AA201" s="148"/>
      <c r="AB201" s="148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21"/>
      <c r="AP201" s="21"/>
      <c r="AQ201" s="21"/>
    </row>
    <row r="202" spans="1:43" ht="15" customHeight="1" thickBot="1" x14ac:dyDescent="0.25">
      <c r="A202" s="174"/>
      <c r="B202" s="175"/>
      <c r="C202" s="176"/>
      <c r="D202" s="142"/>
      <c r="E202" s="142"/>
      <c r="F202" s="142"/>
      <c r="G202" s="143"/>
      <c r="H202" s="142"/>
      <c r="I202" s="142"/>
      <c r="J202" s="142"/>
      <c r="K202" s="143"/>
      <c r="L202" s="143"/>
      <c r="M202" s="142"/>
      <c r="N202" s="134" t="s">
        <v>335</v>
      </c>
      <c r="O202" s="3"/>
      <c r="P202" s="142"/>
      <c r="Q202" s="145"/>
      <c r="R202" s="146">
        <f>IF(Q202=0,0,(R200-R201)*Q202)</f>
        <v>0</v>
      </c>
      <c r="S202" s="147"/>
      <c r="T202" s="3"/>
      <c r="U202" s="147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21"/>
      <c r="AP202" s="21"/>
      <c r="AQ202" s="21"/>
    </row>
    <row r="203" spans="1:43" ht="15" customHeight="1" thickBot="1" x14ac:dyDescent="0.25">
      <c r="A203" s="174"/>
      <c r="B203" s="175"/>
      <c r="C203" s="176"/>
      <c r="D203" s="142"/>
      <c r="E203" s="142"/>
      <c r="F203" s="142"/>
      <c r="G203" s="143"/>
      <c r="H203" s="142"/>
      <c r="I203" s="142"/>
      <c r="J203" s="142"/>
      <c r="K203" s="143"/>
      <c r="L203" s="143"/>
      <c r="M203" s="142"/>
      <c r="N203" s="134" t="s">
        <v>336</v>
      </c>
      <c r="O203" s="144"/>
      <c r="P203" s="143"/>
      <c r="Q203" s="149" t="s">
        <v>344</v>
      </c>
      <c r="R203" s="150" cm="1">
        <f t="array" ref="R203">_xlfn.IFS(Q203="Flat Rate",30, Q203="Express Rate",46,Q203="International Rate",60,Q203="Free Shipping",0,Q203="",0)</f>
        <v>30</v>
      </c>
      <c r="S203" s="37"/>
      <c r="T203" s="3"/>
      <c r="U203" s="37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21"/>
      <c r="AP203" s="21"/>
      <c r="AQ203" s="21"/>
    </row>
    <row r="204" spans="1:43" ht="15" customHeight="1" thickBot="1" x14ac:dyDescent="0.25">
      <c r="A204" s="177"/>
      <c r="B204" s="178"/>
      <c r="C204" s="179"/>
      <c r="D204" s="143"/>
      <c r="E204" s="143"/>
      <c r="F204" s="143"/>
      <c r="G204" s="143"/>
      <c r="H204" s="143"/>
      <c r="I204" s="143"/>
      <c r="J204" s="143"/>
      <c r="K204" s="143"/>
      <c r="L204" s="143"/>
      <c r="M204" s="143"/>
      <c r="N204" s="135" t="s">
        <v>337</v>
      </c>
      <c r="O204" s="136"/>
      <c r="P204" s="143"/>
      <c r="Q204" s="143"/>
      <c r="R204" s="151">
        <f>R200-R201+R202+R203</f>
        <v>30</v>
      </c>
      <c r="S204" s="37"/>
      <c r="T204" s="3"/>
      <c r="U204" s="37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21"/>
      <c r="AP204" s="21"/>
      <c r="AQ204" s="21"/>
    </row>
    <row r="205" spans="1:43" ht="15" customHeight="1" x14ac:dyDescent="0.2">
      <c r="A205" s="142"/>
      <c r="B205" s="142"/>
      <c r="C205" s="142"/>
      <c r="D205" s="142"/>
      <c r="E205" s="142"/>
      <c r="F205" s="143"/>
      <c r="G205" s="143"/>
      <c r="H205" s="142"/>
      <c r="I205" s="143"/>
      <c r="J205" s="143"/>
      <c r="K205" s="143"/>
      <c r="L205" s="143"/>
      <c r="M205" s="142"/>
      <c r="N205" s="134"/>
      <c r="O205" s="134"/>
      <c r="P205" s="143"/>
      <c r="Q205" s="143"/>
      <c r="R205" s="152"/>
      <c r="S205" s="37"/>
      <c r="T205" s="3"/>
      <c r="U205" s="37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21"/>
      <c r="AP205" s="21"/>
      <c r="AQ205" s="21"/>
    </row>
    <row r="206" spans="1:43" ht="15" customHeight="1" x14ac:dyDescent="0.2">
      <c r="A206" s="142"/>
      <c r="B206" s="142"/>
      <c r="C206" s="142"/>
      <c r="D206" s="142"/>
      <c r="E206" s="142"/>
      <c r="F206" s="143"/>
      <c r="G206" s="143"/>
      <c r="H206" s="142"/>
      <c r="I206" s="143"/>
      <c r="J206" s="143"/>
      <c r="K206" s="143"/>
      <c r="L206" s="143"/>
      <c r="M206" s="142"/>
      <c r="N206" s="143"/>
      <c r="O206" s="143"/>
      <c r="P206" s="143"/>
      <c r="Q206" s="143"/>
      <c r="R206" s="143"/>
      <c r="S206" s="37"/>
      <c r="T206" s="3"/>
      <c r="U206" s="37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21"/>
      <c r="AP206" s="21"/>
      <c r="AQ206" s="21"/>
    </row>
    <row r="207" spans="1:43" ht="15" customHeight="1" x14ac:dyDescent="0.2">
      <c r="A207" s="142"/>
      <c r="B207" s="142"/>
      <c r="C207" s="142"/>
      <c r="D207" s="142"/>
      <c r="E207" s="142"/>
      <c r="F207" s="143"/>
      <c r="G207" s="143"/>
      <c r="H207" s="142"/>
      <c r="I207" s="143"/>
      <c r="J207" s="143"/>
      <c r="K207" s="143"/>
      <c r="L207" s="143"/>
      <c r="M207" s="142"/>
      <c r="N207" s="143"/>
      <c r="O207" s="143"/>
      <c r="P207" s="143"/>
      <c r="Q207" s="143"/>
      <c r="R207" s="143"/>
      <c r="S207" s="37"/>
      <c r="T207" s="3"/>
      <c r="U207" s="37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21"/>
      <c r="AP207" s="21"/>
      <c r="AQ207" s="21"/>
    </row>
    <row r="208" spans="1:43" ht="15" customHeight="1" x14ac:dyDescent="0.2">
      <c r="A208" s="142"/>
      <c r="B208" s="142"/>
      <c r="C208" s="142"/>
      <c r="D208" s="142"/>
      <c r="E208" s="142"/>
      <c r="F208" s="143"/>
      <c r="G208" s="143"/>
      <c r="H208" s="142"/>
      <c r="I208" s="143"/>
      <c r="J208" s="143"/>
      <c r="K208" s="143"/>
      <c r="L208" s="143"/>
      <c r="M208" s="142"/>
      <c r="N208" s="143"/>
      <c r="O208" s="143"/>
      <c r="P208" s="143"/>
      <c r="Q208" s="143"/>
      <c r="R208" s="143"/>
      <c r="S208" s="37"/>
      <c r="T208" s="3"/>
      <c r="U208" s="37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21"/>
      <c r="AP208" s="21"/>
      <c r="AQ208" s="21"/>
    </row>
    <row r="209" spans="1:43" ht="15" customHeight="1" x14ac:dyDescent="0.2">
      <c r="A209" s="142"/>
      <c r="B209" s="142"/>
      <c r="C209" s="142"/>
      <c r="D209" s="142"/>
      <c r="E209" s="142"/>
      <c r="F209" s="143"/>
      <c r="G209" s="143"/>
      <c r="H209" s="142"/>
      <c r="I209" s="143"/>
      <c r="J209" s="143"/>
      <c r="K209" s="143"/>
      <c r="L209" s="143"/>
      <c r="M209" s="142"/>
      <c r="N209" s="143"/>
      <c r="O209" s="143"/>
      <c r="P209" s="143"/>
      <c r="Q209" s="143"/>
      <c r="R209" s="143"/>
      <c r="S209" s="37"/>
      <c r="T209" s="3"/>
      <c r="U209" s="37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21"/>
      <c r="AP209" s="21"/>
      <c r="AQ209" s="21"/>
    </row>
    <row r="210" spans="1:43" ht="15" customHeight="1" x14ac:dyDescent="0.2">
      <c r="A210" s="142"/>
      <c r="B210" s="142"/>
      <c r="C210" s="142"/>
      <c r="D210" s="142"/>
      <c r="E210" s="142"/>
      <c r="F210" s="143"/>
      <c r="G210" s="143"/>
      <c r="H210" s="142"/>
      <c r="I210" s="143"/>
      <c r="J210" s="143"/>
      <c r="K210" s="143"/>
      <c r="L210" s="143"/>
      <c r="M210" s="142"/>
      <c r="N210" s="143"/>
      <c r="O210" s="143"/>
      <c r="P210" s="143"/>
      <c r="Q210" s="143"/>
      <c r="R210" s="143"/>
      <c r="S210" s="37"/>
      <c r="T210" s="3"/>
      <c r="U210" s="37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21"/>
      <c r="AP210" s="21"/>
      <c r="AQ210" s="21"/>
    </row>
    <row r="211" spans="1:43" ht="15" customHeight="1" x14ac:dyDescent="0.2">
      <c r="A211" s="142"/>
      <c r="B211" s="142"/>
      <c r="C211" s="142"/>
      <c r="D211" s="142"/>
      <c r="E211" s="142"/>
      <c r="F211" s="143"/>
      <c r="G211" s="143"/>
      <c r="H211" s="142"/>
      <c r="I211" s="143"/>
      <c r="J211" s="143"/>
      <c r="K211" s="143"/>
      <c r="L211" s="143"/>
      <c r="M211" s="142"/>
      <c r="N211" s="143"/>
      <c r="O211" s="143"/>
      <c r="P211" s="143"/>
      <c r="Q211" s="143"/>
      <c r="R211" s="143"/>
      <c r="S211" s="37"/>
      <c r="T211" s="3"/>
      <c r="U211" s="37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21"/>
      <c r="AP211" s="21"/>
      <c r="AQ211" s="21"/>
    </row>
    <row r="212" spans="1:43" ht="15" customHeight="1" x14ac:dyDescent="0.2">
      <c r="A212" s="142"/>
      <c r="B212" s="142"/>
      <c r="C212" s="142"/>
      <c r="D212" s="142"/>
      <c r="E212" s="142"/>
      <c r="F212" s="143"/>
      <c r="G212" s="143"/>
      <c r="H212" s="142"/>
      <c r="I212" s="143"/>
      <c r="J212" s="143"/>
      <c r="K212" s="143"/>
      <c r="L212" s="143"/>
      <c r="M212" s="142"/>
      <c r="N212" s="143"/>
      <c r="O212" s="143"/>
      <c r="P212" s="143"/>
      <c r="Q212" s="143"/>
      <c r="R212" s="143"/>
      <c r="S212" s="37"/>
      <c r="T212" s="3"/>
      <c r="U212" s="37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21"/>
      <c r="AP212" s="21"/>
      <c r="AQ212" s="21"/>
    </row>
    <row r="213" spans="1:43" ht="15" customHeight="1" x14ac:dyDescent="0.2">
      <c r="A213" s="142"/>
      <c r="B213" s="142"/>
      <c r="C213" s="142"/>
      <c r="D213" s="142"/>
      <c r="E213" s="142"/>
      <c r="F213" s="143"/>
      <c r="G213" s="143"/>
      <c r="H213" s="142"/>
      <c r="I213" s="143"/>
      <c r="J213" s="143"/>
      <c r="K213" s="143"/>
      <c r="L213" s="143"/>
      <c r="M213" s="142"/>
      <c r="N213" s="143"/>
      <c r="O213" s="143"/>
      <c r="P213" s="143"/>
      <c r="Q213" s="143"/>
      <c r="R213" s="143"/>
      <c r="S213" s="37"/>
      <c r="T213" s="3"/>
      <c r="U213" s="37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21"/>
      <c r="AP213" s="21"/>
      <c r="AQ213" s="21"/>
    </row>
    <row r="214" spans="1:43" ht="15" customHeight="1" x14ac:dyDescent="0.2">
      <c r="A214" s="142"/>
      <c r="B214" s="142"/>
      <c r="C214" s="142"/>
      <c r="D214" s="142"/>
      <c r="E214" s="142"/>
      <c r="F214" s="143"/>
      <c r="G214" s="143"/>
      <c r="H214" s="142"/>
      <c r="I214" s="143"/>
      <c r="J214" s="143"/>
      <c r="K214" s="143"/>
      <c r="L214" s="143"/>
      <c r="M214" s="142"/>
      <c r="N214" s="143"/>
      <c r="O214" s="143"/>
      <c r="P214" s="143"/>
      <c r="Q214" s="143"/>
      <c r="R214" s="143"/>
      <c r="S214" s="37"/>
      <c r="T214" s="3"/>
      <c r="U214" s="37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21"/>
      <c r="AP214" s="21"/>
      <c r="AQ214" s="21"/>
    </row>
    <row r="215" spans="1:43" ht="15" customHeight="1" x14ac:dyDescent="0.2">
      <c r="A215" s="142"/>
      <c r="B215" s="142"/>
      <c r="C215" s="142"/>
      <c r="D215" s="142"/>
      <c r="E215" s="142"/>
      <c r="F215" s="143"/>
      <c r="G215" s="143"/>
      <c r="H215" s="142"/>
      <c r="I215" s="143"/>
      <c r="J215" s="143"/>
      <c r="K215" s="143"/>
      <c r="L215" s="143"/>
      <c r="M215" s="142"/>
      <c r="N215" s="143"/>
      <c r="O215" s="143"/>
      <c r="P215" s="143"/>
      <c r="Q215" s="143"/>
      <c r="R215" s="143"/>
      <c r="S215" s="37"/>
      <c r="T215" s="3"/>
      <c r="U215" s="37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21"/>
      <c r="AP215" s="21"/>
      <c r="AQ215" s="21"/>
    </row>
    <row r="216" spans="1:43" ht="15" customHeight="1" x14ac:dyDescent="0.2">
      <c r="A216" s="142"/>
      <c r="B216" s="142"/>
      <c r="C216" s="142"/>
      <c r="D216" s="142"/>
      <c r="E216" s="142"/>
      <c r="F216" s="143"/>
      <c r="G216" s="143"/>
      <c r="H216" s="142"/>
      <c r="I216" s="143"/>
      <c r="J216" s="143"/>
      <c r="K216" s="143"/>
      <c r="L216" s="143"/>
      <c r="M216" s="142"/>
      <c r="N216" s="143"/>
      <c r="O216" s="143"/>
      <c r="P216" s="143"/>
      <c r="Q216" s="143"/>
      <c r="R216" s="143"/>
      <c r="S216" s="37"/>
      <c r="T216" s="3"/>
      <c r="U216" s="37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21"/>
      <c r="AP216" s="21"/>
      <c r="AQ216" s="21"/>
    </row>
    <row r="217" spans="1:43" ht="15" customHeight="1" x14ac:dyDescent="0.2">
      <c r="A217" s="142"/>
      <c r="B217" s="142"/>
      <c r="C217" s="142"/>
      <c r="D217" s="142"/>
      <c r="E217" s="142"/>
      <c r="F217" s="143"/>
      <c r="G217" s="143"/>
      <c r="H217" s="142"/>
      <c r="I217" s="143"/>
      <c r="J217" s="143"/>
      <c r="K217" s="143"/>
      <c r="L217" s="143"/>
      <c r="M217" s="142"/>
      <c r="N217" s="143"/>
      <c r="O217" s="143"/>
      <c r="P217" s="143"/>
      <c r="Q217" s="143"/>
      <c r="R217" s="143"/>
      <c r="S217" s="37"/>
      <c r="T217" s="3"/>
      <c r="U217" s="37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21"/>
      <c r="AP217" s="21"/>
      <c r="AQ217" s="21"/>
    </row>
    <row r="218" spans="1:43" ht="15" customHeight="1" x14ac:dyDescent="0.2">
      <c r="A218" s="142"/>
      <c r="B218" s="142"/>
      <c r="C218" s="143"/>
      <c r="D218" s="143"/>
      <c r="E218" s="143"/>
      <c r="F218" s="143"/>
      <c r="G218" s="143"/>
      <c r="H218" s="143"/>
      <c r="I218" s="143"/>
      <c r="J218" s="143"/>
      <c r="K218" s="143"/>
      <c r="L218" s="143"/>
      <c r="M218" s="143"/>
      <c r="N218" s="143"/>
      <c r="O218" s="143"/>
      <c r="P218" s="143"/>
      <c r="Q218" s="143"/>
      <c r="R218" s="143"/>
      <c r="S218" s="37"/>
      <c r="T218" s="3"/>
      <c r="U218" s="37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21"/>
      <c r="AP218" s="21"/>
      <c r="AQ218" s="21"/>
    </row>
    <row r="219" spans="1:43" ht="15" customHeight="1" x14ac:dyDescent="0.2">
      <c r="A219" s="142"/>
      <c r="B219" s="142"/>
      <c r="C219" s="143"/>
      <c r="D219" s="143"/>
      <c r="E219" s="143"/>
      <c r="F219" s="143"/>
      <c r="G219" s="143"/>
      <c r="H219" s="143"/>
      <c r="I219" s="143"/>
      <c r="J219" s="143"/>
      <c r="K219" s="143"/>
      <c r="L219" s="143"/>
      <c r="M219" s="143"/>
      <c r="N219" s="143"/>
      <c r="O219" s="143"/>
      <c r="P219" s="143"/>
      <c r="Q219" s="143"/>
      <c r="R219" s="143"/>
      <c r="S219" s="37"/>
      <c r="T219" s="3"/>
      <c r="U219" s="37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21"/>
      <c r="AP219" s="21"/>
      <c r="AQ219" s="21"/>
    </row>
    <row r="220" spans="1:43" ht="15" customHeight="1" x14ac:dyDescent="0.2">
      <c r="A220" s="142"/>
      <c r="B220" s="142"/>
      <c r="C220" s="143"/>
      <c r="D220" s="143"/>
      <c r="E220" s="143"/>
      <c r="F220" s="143"/>
      <c r="G220" s="143"/>
      <c r="H220" s="143"/>
      <c r="I220" s="143"/>
      <c r="J220" s="143"/>
      <c r="K220" s="143"/>
      <c r="L220" s="143"/>
      <c r="M220" s="143"/>
      <c r="N220" s="143"/>
      <c r="O220" s="143"/>
      <c r="P220" s="143"/>
      <c r="Q220" s="143"/>
      <c r="R220" s="143"/>
      <c r="S220" s="37"/>
      <c r="T220" s="3"/>
      <c r="U220" s="37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21"/>
      <c r="AP220" s="21"/>
      <c r="AQ220" s="21"/>
    </row>
    <row r="221" spans="1:43" ht="15" customHeight="1" x14ac:dyDescent="0.2">
      <c r="A221" s="142"/>
      <c r="B221" s="142"/>
      <c r="C221" s="143"/>
      <c r="D221" s="143"/>
      <c r="E221" s="143"/>
      <c r="F221" s="143"/>
      <c r="G221" s="143"/>
      <c r="H221" s="143"/>
      <c r="I221" s="143"/>
      <c r="J221" s="143"/>
      <c r="K221" s="143"/>
      <c r="L221" s="143"/>
      <c r="M221" s="143"/>
      <c r="N221" s="143"/>
      <c r="O221" s="143"/>
      <c r="P221" s="143"/>
      <c r="Q221" s="143"/>
      <c r="R221" s="143"/>
      <c r="S221" s="37"/>
      <c r="T221" s="3"/>
      <c r="U221" s="37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21"/>
      <c r="AP221" s="21"/>
      <c r="AQ221" s="21"/>
    </row>
    <row r="222" spans="1:43" ht="15" customHeight="1" x14ac:dyDescent="0.2">
      <c r="A222" s="142"/>
      <c r="B222" s="142"/>
      <c r="C222" s="143"/>
      <c r="D222" s="143"/>
      <c r="E222" s="143"/>
      <c r="F222" s="143"/>
      <c r="G222" s="143"/>
      <c r="H222" s="143"/>
      <c r="I222" s="143"/>
      <c r="J222" s="143"/>
      <c r="K222" s="143"/>
      <c r="L222" s="143"/>
      <c r="M222" s="143"/>
      <c r="N222" s="143"/>
      <c r="O222" s="143"/>
      <c r="P222" s="143"/>
      <c r="Q222" s="143"/>
      <c r="R222" s="143"/>
      <c r="S222" s="37"/>
      <c r="T222" s="3"/>
      <c r="U222" s="37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21"/>
      <c r="AP222" s="21"/>
      <c r="AQ222" s="21"/>
    </row>
    <row r="223" spans="1:43" ht="15" customHeight="1" x14ac:dyDescent="0.2">
      <c r="A223" s="142"/>
      <c r="B223" s="142"/>
      <c r="C223" s="143"/>
      <c r="D223" s="143"/>
      <c r="E223" s="143"/>
      <c r="F223" s="143"/>
      <c r="G223" s="143"/>
      <c r="H223" s="143"/>
      <c r="I223" s="143"/>
      <c r="J223" s="143"/>
      <c r="K223" s="143"/>
      <c r="L223" s="143"/>
      <c r="M223" s="143"/>
      <c r="N223" s="143"/>
      <c r="O223" s="143"/>
      <c r="P223" s="143"/>
      <c r="Q223" s="143"/>
      <c r="R223" s="143"/>
      <c r="S223" s="37"/>
      <c r="T223" s="3"/>
      <c r="U223" s="37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21"/>
      <c r="AP223" s="21"/>
      <c r="AQ223" s="21"/>
    </row>
    <row r="224" spans="1:43" ht="15" customHeight="1" x14ac:dyDescent="0.2">
      <c r="A224" s="142"/>
      <c r="B224" s="142"/>
      <c r="C224" s="143"/>
      <c r="D224" s="143"/>
      <c r="E224" s="143"/>
      <c r="F224" s="143"/>
      <c r="G224" s="143"/>
      <c r="H224" s="143"/>
      <c r="I224" s="143"/>
      <c r="J224" s="143"/>
      <c r="K224" s="143"/>
      <c r="L224" s="143"/>
      <c r="M224" s="143"/>
      <c r="N224" s="143"/>
      <c r="O224" s="143"/>
      <c r="P224" s="143"/>
      <c r="Q224" s="143"/>
      <c r="R224" s="143"/>
      <c r="S224" s="37"/>
      <c r="T224" s="3"/>
      <c r="U224" s="37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21"/>
      <c r="AP224" s="21"/>
      <c r="AQ224" s="21"/>
    </row>
    <row r="225" spans="1:43" ht="15" customHeight="1" x14ac:dyDescent="0.2">
      <c r="A225" s="142"/>
      <c r="B225" s="142"/>
      <c r="C225" s="143"/>
      <c r="D225" s="143"/>
      <c r="E225" s="143"/>
      <c r="F225" s="143"/>
      <c r="G225" s="143"/>
      <c r="H225" s="143"/>
      <c r="I225" s="143"/>
      <c r="J225" s="143"/>
      <c r="K225" s="143"/>
      <c r="L225" s="143"/>
      <c r="M225" s="143"/>
      <c r="N225" s="143"/>
      <c r="O225" s="143"/>
      <c r="P225" s="143"/>
      <c r="Q225" s="143"/>
      <c r="R225" s="143"/>
      <c r="S225" s="37"/>
      <c r="T225" s="3"/>
      <c r="U225" s="37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21"/>
      <c r="AP225" s="21"/>
      <c r="AQ225" s="21"/>
    </row>
    <row r="226" spans="1:43" ht="15" customHeight="1" x14ac:dyDescent="0.2">
      <c r="A226" s="142"/>
      <c r="B226" s="142"/>
      <c r="C226" s="143"/>
      <c r="D226" s="143"/>
      <c r="E226" s="143"/>
      <c r="F226" s="143"/>
      <c r="G226" s="143"/>
      <c r="H226" s="143"/>
      <c r="I226" s="143"/>
      <c r="J226" s="143"/>
      <c r="K226" s="143"/>
      <c r="L226" s="143"/>
      <c r="M226" s="143"/>
      <c r="N226" s="143"/>
      <c r="O226" s="143"/>
      <c r="P226" s="143"/>
      <c r="Q226" s="143"/>
      <c r="R226" s="143"/>
      <c r="S226" s="37"/>
      <c r="T226" s="3"/>
      <c r="U226" s="37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21"/>
      <c r="AP226" s="21"/>
      <c r="AQ226" s="21"/>
    </row>
    <row r="227" spans="1:43" ht="15" customHeight="1" x14ac:dyDescent="0.2">
      <c r="A227" s="142"/>
      <c r="B227" s="142"/>
      <c r="C227" s="143"/>
      <c r="D227" s="143"/>
      <c r="E227" s="143"/>
      <c r="F227" s="143"/>
      <c r="G227" s="143"/>
      <c r="H227" s="143"/>
      <c r="I227" s="143"/>
      <c r="J227" s="143"/>
      <c r="K227" s="143"/>
      <c r="L227" s="143"/>
      <c r="M227" s="143"/>
      <c r="N227" s="143"/>
      <c r="O227" s="143"/>
      <c r="P227" s="143"/>
      <c r="Q227" s="143"/>
      <c r="R227" s="143"/>
      <c r="S227" s="37"/>
      <c r="T227" s="3"/>
      <c r="U227" s="37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21"/>
      <c r="AP227" s="21"/>
      <c r="AQ227" s="21"/>
    </row>
    <row r="228" spans="1:43" ht="15" customHeight="1" x14ac:dyDescent="0.2">
      <c r="A228" s="142"/>
      <c r="B228" s="142"/>
      <c r="C228" s="143"/>
      <c r="D228" s="143"/>
      <c r="E228" s="143"/>
      <c r="F228" s="143"/>
      <c r="G228" s="143"/>
      <c r="H228" s="143"/>
      <c r="I228" s="143"/>
      <c r="J228" s="143"/>
      <c r="K228" s="143"/>
      <c r="L228" s="143"/>
      <c r="M228" s="143"/>
      <c r="N228" s="143"/>
      <c r="O228" s="143"/>
      <c r="P228" s="143"/>
      <c r="Q228" s="143"/>
      <c r="R228" s="143"/>
      <c r="S228" s="37"/>
      <c r="T228" s="3"/>
      <c r="U228" s="37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21"/>
      <c r="AP228" s="21"/>
      <c r="AQ228" s="21"/>
    </row>
    <row r="229" spans="1:43" ht="15" customHeight="1" x14ac:dyDescent="0.2">
      <c r="A229" s="142"/>
      <c r="B229" s="142"/>
      <c r="C229" s="143"/>
      <c r="D229" s="143"/>
      <c r="E229" s="143"/>
      <c r="F229" s="143"/>
      <c r="G229" s="143"/>
      <c r="H229" s="143"/>
      <c r="I229" s="143"/>
      <c r="J229" s="143"/>
      <c r="K229" s="143"/>
      <c r="L229" s="143"/>
      <c r="M229" s="143"/>
      <c r="N229" s="143"/>
      <c r="O229" s="143"/>
      <c r="P229" s="143"/>
      <c r="Q229" s="143"/>
      <c r="R229" s="143"/>
      <c r="S229" s="37"/>
      <c r="T229" s="3"/>
      <c r="U229" s="37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21"/>
      <c r="AP229" s="21"/>
      <c r="AQ229" s="21"/>
    </row>
    <row r="230" spans="1:43" ht="15" customHeight="1" x14ac:dyDescent="0.2">
      <c r="A230" s="142"/>
      <c r="B230" s="142"/>
      <c r="C230" s="143"/>
      <c r="D230" s="143"/>
      <c r="E230" s="143"/>
      <c r="F230" s="143"/>
      <c r="G230" s="143"/>
      <c r="H230" s="143"/>
      <c r="I230" s="143"/>
      <c r="J230" s="143"/>
      <c r="K230" s="143"/>
      <c r="L230" s="143"/>
      <c r="M230" s="143"/>
      <c r="N230" s="143"/>
      <c r="O230" s="143"/>
      <c r="P230" s="143"/>
      <c r="Q230" s="143"/>
      <c r="R230" s="143"/>
      <c r="S230" s="37"/>
      <c r="T230" s="3"/>
      <c r="U230" s="37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21"/>
      <c r="AP230" s="21"/>
      <c r="AQ230" s="21"/>
    </row>
    <row r="231" spans="1:43" ht="15" customHeight="1" x14ac:dyDescent="0.2">
      <c r="A231" s="142"/>
      <c r="B231" s="142"/>
      <c r="C231" s="143"/>
      <c r="D231" s="143"/>
      <c r="E231" s="143"/>
      <c r="F231" s="143"/>
      <c r="G231" s="143"/>
      <c r="H231" s="143"/>
      <c r="I231" s="143"/>
      <c r="J231" s="143"/>
      <c r="K231" s="143"/>
      <c r="L231" s="143"/>
      <c r="M231" s="143"/>
      <c r="N231" s="143"/>
      <c r="O231" s="143"/>
      <c r="P231" s="143"/>
      <c r="Q231" s="143"/>
      <c r="R231" s="143"/>
      <c r="S231" s="37"/>
      <c r="T231" s="3"/>
      <c r="U231" s="37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21"/>
      <c r="AP231" s="21"/>
      <c r="AQ231" s="21"/>
    </row>
    <row r="232" spans="1:43" ht="15" customHeight="1" x14ac:dyDescent="0.2">
      <c r="A232" s="142"/>
      <c r="B232" s="142"/>
      <c r="C232" s="143"/>
      <c r="D232" s="143"/>
      <c r="E232" s="143"/>
      <c r="F232" s="143"/>
      <c r="G232" s="143"/>
      <c r="H232" s="143"/>
      <c r="I232" s="143"/>
      <c r="J232" s="143"/>
      <c r="K232" s="143"/>
      <c r="L232" s="143"/>
      <c r="M232" s="143"/>
      <c r="N232" s="143"/>
      <c r="O232" s="143"/>
      <c r="P232" s="143"/>
      <c r="Q232" s="143"/>
      <c r="R232" s="143"/>
      <c r="S232" s="37"/>
      <c r="T232" s="3"/>
      <c r="U232" s="37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21"/>
      <c r="AP232" s="21"/>
      <c r="AQ232" s="21"/>
    </row>
    <row r="233" spans="1:43" ht="15" customHeight="1" x14ac:dyDescent="0.2">
      <c r="A233" s="142"/>
      <c r="B233" s="142"/>
      <c r="C233" s="143"/>
      <c r="D233" s="143"/>
      <c r="E233" s="143"/>
      <c r="F233" s="143"/>
      <c r="G233" s="143"/>
      <c r="H233" s="143"/>
      <c r="I233" s="143"/>
      <c r="J233" s="143"/>
      <c r="K233" s="143"/>
      <c r="L233" s="143"/>
      <c r="M233" s="143"/>
      <c r="N233" s="143"/>
      <c r="O233" s="143"/>
      <c r="P233" s="143"/>
      <c r="Q233" s="143"/>
      <c r="R233" s="143"/>
      <c r="S233" s="37"/>
      <c r="T233" s="3"/>
      <c r="U233" s="37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21"/>
      <c r="AP233" s="21"/>
      <c r="AQ233" s="21"/>
    </row>
    <row r="234" spans="1:43" ht="15" customHeight="1" x14ac:dyDescent="0.2">
      <c r="A234" s="4"/>
      <c r="B234" s="4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3"/>
      <c r="U234" s="2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</row>
    <row r="235" spans="1:43" ht="15" customHeight="1" x14ac:dyDescent="0.2">
      <c r="A235" s="4"/>
      <c r="B235" s="4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3"/>
      <c r="U235" s="2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</row>
    <row r="236" spans="1:43" ht="15" customHeight="1" x14ac:dyDescent="0.2">
      <c r="A236" s="4"/>
      <c r="B236" s="4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3"/>
      <c r="U236" s="2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</row>
    <row r="237" spans="1:43" ht="15" customHeight="1" x14ac:dyDescent="0.2">
      <c r="A237" s="4"/>
      <c r="B237" s="4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3"/>
      <c r="U237" s="2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</row>
    <row r="238" spans="1:43" ht="15" customHeight="1" x14ac:dyDescent="0.2">
      <c r="A238" s="4"/>
      <c r="B238" s="4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3"/>
      <c r="U238" s="2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</row>
    <row r="239" spans="1:43" ht="15" customHeight="1" x14ac:dyDescent="0.2">
      <c r="A239" s="4"/>
      <c r="B239" s="4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3"/>
      <c r="U239" s="2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</row>
    <row r="240" spans="1:43" ht="15" customHeight="1" x14ac:dyDescent="0.2">
      <c r="A240" s="4"/>
      <c r="B240" s="4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3"/>
      <c r="U240" s="2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</row>
    <row r="241" spans="1:43" ht="15" customHeight="1" x14ac:dyDescent="0.2">
      <c r="A241" s="4"/>
      <c r="B241" s="4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3"/>
      <c r="U241" s="2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</row>
    <row r="242" spans="1:43" ht="15" customHeight="1" x14ac:dyDescent="0.2">
      <c r="A242" s="4"/>
      <c r="B242" s="4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3"/>
      <c r="U242" s="2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</row>
    <row r="243" spans="1:40" ht="15" customHeight="1" x14ac:dyDescent="0.2">
      <c r="A243" s="4"/>
      <c r="B243" s="4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3"/>
      <c r="U243" s="2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</row>
    <row r="244" spans="1:40" ht="15" customHeight="1" x14ac:dyDescent="0.2">
      <c r="A244" s="4"/>
      <c r="B244" s="4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3"/>
      <c r="U244" s="2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</row>
    <row r="245" spans="1:40" ht="15" customHeight="1" x14ac:dyDescent="0.2">
      <c r="A245" s="4"/>
      <c r="B245" s="4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3"/>
      <c r="U245" s="2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</row>
    <row r="246" spans="1:40" ht="15" customHeight="1" x14ac:dyDescent="0.2">
      <c r="A246" s="4"/>
      <c r="B246" s="4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3"/>
      <c r="U246" s="2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</row>
    <row r="247" spans="1:40" ht="15" customHeight="1" x14ac:dyDescent="0.2">
      <c r="A247" s="4"/>
      <c r="B247" s="4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3"/>
      <c r="U247" s="2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</row>
    <row r="248" spans="1:40" ht="15" customHeight="1" x14ac:dyDescent="0.2">
      <c r="A248" s="4"/>
      <c r="B248" s="4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3"/>
      <c r="U248" s="2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</row>
    <row r="249" spans="1:40" ht="15" customHeight="1" x14ac:dyDescent="0.2">
      <c r="A249" s="4"/>
      <c r="B249" s="4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3"/>
      <c r="U249" s="2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</row>
    <row r="250" spans="1:40" ht="15" customHeight="1" x14ac:dyDescent="0.2">
      <c r="A250" s="4"/>
      <c r="B250" s="4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3"/>
      <c r="U250" s="2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</row>
    <row r="251" spans="1:40" ht="15" customHeight="1" x14ac:dyDescent="0.2">
      <c r="A251" s="4"/>
      <c r="B251" s="4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3"/>
      <c r="U251" s="2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</row>
    <row r="252" spans="1:40" ht="15" customHeight="1" x14ac:dyDescent="0.2">
      <c r="A252" s="4"/>
      <c r="B252" s="4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3"/>
      <c r="U252" s="2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</row>
    <row r="253" spans="1:40" ht="15" customHeight="1" x14ac:dyDescent="0.2">
      <c r="A253" s="4"/>
      <c r="B253" s="4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3"/>
      <c r="U253" s="2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</row>
    <row r="254" spans="1:40" ht="15" customHeight="1" x14ac:dyDescent="0.2">
      <c r="A254" s="4"/>
      <c r="B254" s="4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3"/>
      <c r="U254" s="2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</row>
    <row r="255" spans="1:40" ht="15" customHeight="1" x14ac:dyDescent="0.2">
      <c r="A255" s="4"/>
      <c r="B255" s="4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3"/>
      <c r="U255" s="2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</row>
    <row r="256" spans="1:40" ht="15" customHeight="1" x14ac:dyDescent="0.2">
      <c r="A256" s="4"/>
      <c r="B256" s="4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3"/>
      <c r="U256" s="2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</row>
    <row r="257" spans="1:40" ht="15" customHeight="1" x14ac:dyDescent="0.2">
      <c r="A257" s="4"/>
      <c r="B257" s="4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3"/>
      <c r="U257" s="2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</row>
    <row r="258" spans="1:40" ht="15" customHeight="1" x14ac:dyDescent="0.2">
      <c r="A258" s="4"/>
      <c r="B258" s="4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3"/>
      <c r="U258" s="2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</row>
    <row r="259" spans="1:40" ht="15" customHeight="1" x14ac:dyDescent="0.2">
      <c r="A259" s="4"/>
      <c r="B259" s="4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3"/>
      <c r="U259" s="2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</row>
    <row r="260" spans="1:40" ht="15" customHeight="1" x14ac:dyDescent="0.2">
      <c r="A260" s="4"/>
      <c r="B260" s="4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3"/>
      <c r="U260" s="2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</row>
    <row r="261" spans="1:40" ht="15" customHeight="1" x14ac:dyDescent="0.2">
      <c r="A261" s="4"/>
      <c r="B261" s="4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3"/>
      <c r="U261" s="2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</row>
    <row r="262" spans="1:40" ht="15" customHeight="1" x14ac:dyDescent="0.2">
      <c r="A262" s="4"/>
      <c r="B262" s="4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3"/>
      <c r="U262" s="2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</row>
    <row r="263" spans="1:40" ht="15" customHeight="1" x14ac:dyDescent="0.2">
      <c r="A263" s="4"/>
      <c r="B263" s="4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3"/>
      <c r="U263" s="2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</row>
    <row r="264" spans="1:40" ht="15" customHeight="1" x14ac:dyDescent="0.2">
      <c r="A264" s="4"/>
      <c r="B264" s="4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3"/>
      <c r="U264" s="2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</row>
    <row r="265" spans="1:40" ht="15" customHeight="1" x14ac:dyDescent="0.2">
      <c r="A265" s="4"/>
      <c r="B265" s="4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3"/>
      <c r="U265" s="2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</row>
    <row r="266" spans="1:40" ht="15" customHeight="1" x14ac:dyDescent="0.2">
      <c r="A266" s="4"/>
      <c r="B266" s="4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3"/>
      <c r="U266" s="2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</row>
    <row r="267" spans="1:40" ht="15" customHeight="1" x14ac:dyDescent="0.2">
      <c r="A267" s="4"/>
      <c r="B267" s="4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3"/>
      <c r="U267" s="2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</row>
    <row r="268" spans="1:40" ht="15" customHeight="1" x14ac:dyDescent="0.2">
      <c r="A268" s="4"/>
      <c r="B268" s="4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3"/>
      <c r="U268" s="2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</row>
    <row r="269" spans="1:40" ht="15" customHeight="1" x14ac:dyDescent="0.2">
      <c r="A269" s="4"/>
      <c r="B269" s="4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3"/>
      <c r="U269" s="2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</row>
    <row r="270" spans="1:40" ht="15" customHeight="1" x14ac:dyDescent="0.2">
      <c r="A270" s="4"/>
      <c r="B270" s="4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3"/>
      <c r="U270" s="2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</row>
    <row r="271" spans="1:40" ht="15" customHeight="1" x14ac:dyDescent="0.2">
      <c r="A271" s="4"/>
      <c r="B271" s="4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3"/>
      <c r="U271" s="2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</row>
    <row r="272" spans="1:40" ht="15" customHeight="1" x14ac:dyDescent="0.2">
      <c r="A272" s="4"/>
      <c r="B272" s="4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3"/>
      <c r="U272" s="2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</row>
    <row r="273" spans="1:40" ht="15" customHeight="1" x14ac:dyDescent="0.2">
      <c r="A273" s="4"/>
      <c r="B273" s="4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3"/>
      <c r="U273" s="2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</row>
    <row r="274" spans="1:40" ht="15" customHeight="1" x14ac:dyDescent="0.2">
      <c r="A274" s="4"/>
      <c r="B274" s="4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3"/>
      <c r="U274" s="2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</row>
    <row r="275" spans="1:40" ht="15" customHeight="1" x14ac:dyDescent="0.2">
      <c r="A275" s="4"/>
      <c r="B275" s="4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3"/>
      <c r="U275" s="2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</row>
    <row r="276" spans="1:40" ht="15" customHeight="1" x14ac:dyDescent="0.2">
      <c r="A276" s="4"/>
      <c r="B276" s="4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3"/>
      <c r="U276" s="2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</row>
    <row r="277" spans="1:40" ht="15" customHeight="1" x14ac:dyDescent="0.2">
      <c r="A277" s="4"/>
      <c r="B277" s="4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3"/>
      <c r="U277" s="2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</row>
    <row r="278" spans="1:40" ht="15" customHeight="1" x14ac:dyDescent="0.2">
      <c r="A278" s="4"/>
      <c r="B278" s="4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3"/>
      <c r="U278" s="2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</row>
    <row r="279" spans="1:40" ht="15" customHeight="1" x14ac:dyDescent="0.2">
      <c r="A279" s="4"/>
      <c r="B279" s="4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3"/>
      <c r="U279" s="2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</row>
    <row r="280" spans="1:40" ht="15" customHeight="1" x14ac:dyDescent="0.2">
      <c r="A280" s="4"/>
      <c r="B280" s="4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3"/>
      <c r="U280" s="2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</row>
    <row r="281" spans="1:40" ht="15" customHeight="1" x14ac:dyDescent="0.2">
      <c r="A281" s="4"/>
      <c r="B281" s="4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3"/>
      <c r="U281" s="2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</row>
    <row r="282" spans="1:40" ht="15" customHeight="1" x14ac:dyDescent="0.2">
      <c r="A282" s="4"/>
      <c r="B282" s="4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3"/>
      <c r="U282" s="2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</row>
    <row r="283" spans="1:40" ht="15" customHeight="1" x14ac:dyDescent="0.2">
      <c r="A283" s="4"/>
      <c r="B283" s="4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3"/>
      <c r="U283" s="2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</row>
    <row r="284" spans="1:40" ht="15" customHeight="1" x14ac:dyDescent="0.2">
      <c r="A284" s="4"/>
      <c r="B284" s="4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3"/>
      <c r="U284" s="2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</row>
    <row r="285" spans="1:40" ht="15" customHeight="1" x14ac:dyDescent="0.2">
      <c r="A285" s="4"/>
      <c r="B285" s="4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3"/>
      <c r="U285" s="2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</row>
    <row r="286" spans="1:40" ht="15" customHeight="1" x14ac:dyDescent="0.2">
      <c r="A286" s="4"/>
      <c r="B286" s="4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3"/>
      <c r="U286" s="2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</row>
    <row r="287" spans="1:40" ht="15" customHeight="1" x14ac:dyDescent="0.2">
      <c r="A287" s="4"/>
      <c r="B287" s="4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3"/>
      <c r="U287" s="2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</row>
    <row r="288" spans="1:40" ht="15" customHeight="1" x14ac:dyDescent="0.2">
      <c r="A288" s="4"/>
      <c r="B288" s="4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3"/>
      <c r="U288" s="2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</row>
    <row r="289" spans="1:40" ht="15" customHeight="1" x14ac:dyDescent="0.2">
      <c r="A289" s="4"/>
      <c r="B289" s="4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3"/>
      <c r="U289" s="2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</row>
    <row r="290" spans="1:40" ht="15" customHeight="1" x14ac:dyDescent="0.2">
      <c r="A290" s="4"/>
      <c r="B290" s="4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3"/>
      <c r="U290" s="2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</row>
    <row r="291" spans="1:40" ht="15" customHeight="1" x14ac:dyDescent="0.2">
      <c r="A291" s="4"/>
      <c r="B291" s="4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3"/>
      <c r="U291" s="2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</row>
    <row r="292" spans="1:40" ht="15" customHeight="1" x14ac:dyDescent="0.2">
      <c r="A292" s="4"/>
      <c r="B292" s="4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3"/>
      <c r="U292" s="2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</row>
    <row r="293" spans="1:40" ht="15" customHeight="1" x14ac:dyDescent="0.2">
      <c r="A293" s="4"/>
      <c r="B293" s="4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3"/>
      <c r="U293" s="2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</row>
    <row r="294" spans="1:40" ht="15" customHeight="1" x14ac:dyDescent="0.2">
      <c r="A294" s="4"/>
      <c r="B294" s="4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3"/>
      <c r="U294" s="2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</row>
    <row r="295" spans="1:40" ht="15" customHeight="1" x14ac:dyDescent="0.2">
      <c r="A295" s="4"/>
      <c r="B295" s="4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3"/>
      <c r="U295" s="2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</row>
    <row r="296" spans="1:40" ht="15" customHeight="1" x14ac:dyDescent="0.2">
      <c r="A296" s="4"/>
      <c r="B296" s="4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3"/>
      <c r="U296" s="2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</row>
    <row r="297" spans="1:40" ht="15" customHeight="1" x14ac:dyDescent="0.2">
      <c r="A297" s="4"/>
      <c r="B297" s="4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3"/>
      <c r="U297" s="2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</row>
    <row r="298" spans="1:40" ht="15" customHeight="1" x14ac:dyDescent="0.2">
      <c r="A298" s="4"/>
      <c r="B298" s="4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3"/>
      <c r="U298" s="2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</row>
    <row r="299" spans="1:40" ht="15" customHeight="1" x14ac:dyDescent="0.2">
      <c r="A299" s="4"/>
      <c r="B299" s="4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3"/>
      <c r="U299" s="2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</row>
    <row r="300" spans="1:40" ht="15" customHeight="1" x14ac:dyDescent="0.2">
      <c r="A300" s="4"/>
      <c r="B300" s="4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3"/>
      <c r="U300" s="2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</row>
    <row r="301" spans="1:40" ht="15" customHeight="1" x14ac:dyDescent="0.2">
      <c r="A301" s="4"/>
      <c r="B301" s="4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3"/>
      <c r="U301" s="2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</row>
    <row r="302" spans="1:40" ht="15" customHeight="1" x14ac:dyDescent="0.2">
      <c r="A302" s="4"/>
      <c r="B302" s="4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3"/>
      <c r="U302" s="2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</row>
    <row r="303" spans="1:40" ht="15" customHeight="1" x14ac:dyDescent="0.2">
      <c r="A303" s="4"/>
      <c r="B303" s="4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3"/>
      <c r="U303" s="2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</row>
    <row r="304" spans="1:40" ht="15" customHeight="1" x14ac:dyDescent="0.2">
      <c r="A304" s="4"/>
      <c r="B304" s="4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3"/>
      <c r="U304" s="2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</row>
    <row r="305" spans="1:40" ht="15" customHeight="1" x14ac:dyDescent="0.2">
      <c r="A305" s="4"/>
      <c r="B305" s="4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3"/>
      <c r="U305" s="2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</row>
    <row r="306" spans="1:40" ht="15" customHeight="1" x14ac:dyDescent="0.2">
      <c r="A306" s="4"/>
      <c r="B306" s="4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3"/>
      <c r="U306" s="2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</row>
    <row r="307" spans="1:40" ht="15" customHeight="1" x14ac:dyDescent="0.2">
      <c r="A307" s="4"/>
      <c r="B307" s="4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"/>
      <c r="U307" s="2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</row>
    <row r="308" spans="1:40" ht="15" customHeight="1" x14ac:dyDescent="0.2">
      <c r="A308" s="4"/>
      <c r="B308" s="4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3"/>
      <c r="U308" s="2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</row>
    <row r="309" spans="1:40" ht="15" customHeight="1" x14ac:dyDescent="0.2">
      <c r="A309" s="4"/>
      <c r="B309" s="4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3"/>
      <c r="U309" s="2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</row>
    <row r="310" spans="1:40" ht="15" customHeight="1" x14ac:dyDescent="0.2">
      <c r="A310" s="4"/>
      <c r="B310" s="4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3"/>
      <c r="U310" s="2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</row>
    <row r="311" spans="1:40" ht="15" customHeight="1" x14ac:dyDescent="0.2">
      <c r="A311" s="4"/>
      <c r="B311" s="4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3"/>
      <c r="U311" s="2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</row>
    <row r="312" spans="1:40" ht="15" customHeight="1" x14ac:dyDescent="0.2">
      <c r="A312" s="4"/>
      <c r="B312" s="4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3"/>
      <c r="U312" s="2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</row>
    <row r="313" spans="1:40" ht="15" customHeight="1" x14ac:dyDescent="0.2">
      <c r="A313" s="4"/>
      <c r="B313" s="4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3"/>
      <c r="U313" s="2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</row>
    <row r="314" spans="1:40" ht="15" customHeight="1" x14ac:dyDescent="0.2">
      <c r="A314" s="4"/>
      <c r="B314" s="4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3"/>
      <c r="U314" s="2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</row>
    <row r="315" spans="1:40" ht="15" customHeight="1" x14ac:dyDescent="0.2">
      <c r="A315" s="4"/>
      <c r="B315" s="4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3"/>
      <c r="U315" s="2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</row>
    <row r="316" spans="1:40" ht="15" customHeight="1" x14ac:dyDescent="0.2">
      <c r="A316" s="4"/>
      <c r="B316" s="4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3"/>
      <c r="U316" s="2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</row>
    <row r="317" spans="1:40" ht="15" customHeight="1" x14ac:dyDescent="0.2">
      <c r="A317" s="4"/>
      <c r="B317" s="4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3"/>
      <c r="U317" s="2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</row>
    <row r="318" spans="1:40" ht="15" customHeight="1" x14ac:dyDescent="0.2">
      <c r="A318" s="4"/>
      <c r="B318" s="4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3"/>
      <c r="U318" s="2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</row>
    <row r="319" spans="1:40" ht="15" customHeight="1" x14ac:dyDescent="0.2">
      <c r="A319" s="4"/>
      <c r="B319" s="4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3"/>
      <c r="U319" s="2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</row>
    <row r="320" spans="1:40" ht="15" customHeight="1" x14ac:dyDescent="0.2">
      <c r="A320" s="4"/>
      <c r="B320" s="4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3"/>
      <c r="U320" s="2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</row>
    <row r="321" spans="1:40" ht="15" customHeight="1" x14ac:dyDescent="0.2">
      <c r="A321" s="4"/>
      <c r="B321" s="4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3"/>
      <c r="U321" s="2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</row>
    <row r="322" spans="1:40" ht="15" customHeight="1" x14ac:dyDescent="0.2">
      <c r="A322" s="4"/>
      <c r="B322" s="4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3"/>
      <c r="U322" s="2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</row>
    <row r="323" spans="1:40" ht="15" customHeight="1" x14ac:dyDescent="0.2">
      <c r="A323" s="4"/>
      <c r="B323" s="4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3"/>
      <c r="U323" s="2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</row>
    <row r="324" spans="1:40" ht="15" customHeight="1" x14ac:dyDescent="0.2">
      <c r="A324" s="4"/>
      <c r="B324" s="4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3"/>
      <c r="U324" s="2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</row>
    <row r="325" spans="1:40" ht="15" customHeight="1" x14ac:dyDescent="0.2">
      <c r="A325" s="4"/>
      <c r="B325" s="4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3"/>
      <c r="U325" s="2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</row>
    <row r="326" spans="1:40" ht="15" customHeight="1" x14ac:dyDescent="0.2">
      <c r="A326" s="4"/>
      <c r="B326" s="4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3"/>
      <c r="U326" s="2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</row>
    <row r="327" spans="1:40" ht="15" customHeight="1" x14ac:dyDescent="0.2">
      <c r="A327" s="4"/>
      <c r="B327" s="4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3"/>
      <c r="U327" s="2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</row>
    <row r="328" spans="1:40" ht="15" customHeight="1" x14ac:dyDescent="0.2">
      <c r="A328" s="4"/>
      <c r="B328" s="4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3"/>
      <c r="U328" s="2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</row>
    <row r="329" spans="1:40" ht="15" customHeight="1" x14ac:dyDescent="0.2">
      <c r="A329" s="4"/>
      <c r="B329" s="4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3"/>
      <c r="U329" s="2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</row>
    <row r="330" spans="1:40" ht="15" customHeight="1" x14ac:dyDescent="0.2">
      <c r="A330" s="4"/>
      <c r="B330" s="4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3"/>
      <c r="U330" s="2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</row>
    <row r="331" spans="1:40" ht="15" customHeight="1" x14ac:dyDescent="0.2">
      <c r="A331" s="4"/>
      <c r="B331" s="4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3"/>
      <c r="U331" s="2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</row>
    <row r="332" spans="1:40" ht="15" customHeight="1" x14ac:dyDescent="0.2">
      <c r="A332" s="4"/>
      <c r="B332" s="4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3"/>
      <c r="U332" s="2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</row>
    <row r="333" spans="1:40" ht="15" customHeight="1" x14ac:dyDescent="0.2">
      <c r="A333" s="4"/>
      <c r="B333" s="4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3"/>
      <c r="U333" s="2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</row>
    <row r="334" spans="1:40" ht="15" customHeight="1" x14ac:dyDescent="0.2">
      <c r="A334" s="4"/>
      <c r="B334" s="4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3"/>
      <c r="U334" s="2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</row>
    <row r="335" spans="1:40" ht="15" customHeight="1" x14ac:dyDescent="0.2">
      <c r="A335" s="4"/>
      <c r="B335" s="4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3"/>
      <c r="U335" s="2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</row>
    <row r="336" spans="1:40" ht="15" customHeight="1" x14ac:dyDescent="0.2">
      <c r="A336" s="4"/>
      <c r="B336" s="4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3"/>
      <c r="U336" s="2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</row>
    <row r="337" spans="1:40" ht="15" customHeight="1" x14ac:dyDescent="0.2">
      <c r="A337" s="4"/>
      <c r="B337" s="4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3"/>
      <c r="U337" s="2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</row>
    <row r="338" spans="1:40" ht="15" customHeight="1" x14ac:dyDescent="0.2">
      <c r="A338" s="4"/>
      <c r="B338" s="4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3"/>
      <c r="U338" s="2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</row>
    <row r="339" spans="1:40" ht="15" customHeight="1" x14ac:dyDescent="0.2">
      <c r="A339" s="4"/>
      <c r="B339" s="4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3"/>
      <c r="U339" s="2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</row>
    <row r="340" spans="1:40" ht="15" customHeight="1" x14ac:dyDescent="0.2">
      <c r="A340" s="4"/>
      <c r="B340" s="4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3"/>
      <c r="U340" s="2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</row>
    <row r="341" spans="1:40" ht="15" customHeight="1" x14ac:dyDescent="0.2">
      <c r="A341" s="4"/>
      <c r="B341" s="4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3"/>
      <c r="U341" s="2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</row>
    <row r="342" spans="1:40" ht="15" customHeight="1" x14ac:dyDescent="0.2">
      <c r="A342" s="4"/>
      <c r="B342" s="4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3"/>
      <c r="U342" s="2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</row>
    <row r="343" spans="1:40" ht="15" customHeight="1" x14ac:dyDescent="0.2">
      <c r="A343" s="4"/>
      <c r="B343" s="4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3"/>
      <c r="U343" s="2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</row>
    <row r="344" spans="1:40" ht="15" customHeight="1" x14ac:dyDescent="0.2">
      <c r="A344" s="4"/>
      <c r="B344" s="4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3"/>
      <c r="U344" s="2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</row>
    <row r="345" spans="1:40" ht="15" customHeight="1" x14ac:dyDescent="0.2">
      <c r="A345" s="4"/>
      <c r="B345" s="4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3"/>
      <c r="U345" s="2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</row>
    <row r="346" spans="1:40" ht="15" customHeight="1" x14ac:dyDescent="0.2">
      <c r="A346" s="4"/>
      <c r="B346" s="4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3"/>
      <c r="U346" s="2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</row>
    <row r="347" spans="1:40" ht="15" customHeight="1" x14ac:dyDescent="0.2">
      <c r="A347" s="4"/>
      <c r="B347" s="4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3"/>
      <c r="U347" s="2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</row>
    <row r="348" spans="1:40" ht="15" customHeight="1" x14ac:dyDescent="0.2">
      <c r="A348" s="4"/>
      <c r="B348" s="4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3"/>
      <c r="U348" s="2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</row>
    <row r="349" spans="1:40" ht="15" customHeight="1" x14ac:dyDescent="0.2">
      <c r="A349" s="4"/>
      <c r="B349" s="4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3"/>
      <c r="U349" s="2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</row>
    <row r="350" spans="1:40" ht="15" customHeight="1" x14ac:dyDescent="0.2">
      <c r="A350" s="4"/>
      <c r="B350" s="4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3"/>
      <c r="U350" s="2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</row>
    <row r="351" spans="1:40" ht="15" customHeight="1" x14ac:dyDescent="0.2">
      <c r="A351" s="4"/>
      <c r="B351" s="4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3"/>
      <c r="U351" s="2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</row>
    <row r="352" spans="1:40" ht="15" customHeight="1" x14ac:dyDescent="0.2">
      <c r="A352" s="4"/>
      <c r="B352" s="4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3"/>
      <c r="U352" s="2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</row>
    <row r="353" spans="1:40" ht="15" customHeight="1" x14ac:dyDescent="0.2">
      <c r="A353" s="4"/>
      <c r="B353" s="4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3"/>
      <c r="U353" s="2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</row>
    <row r="354" spans="1:40" ht="15" customHeight="1" x14ac:dyDescent="0.2">
      <c r="A354" s="4"/>
      <c r="B354" s="4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3"/>
      <c r="U354" s="2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</row>
    <row r="355" spans="1:40" ht="15" customHeight="1" x14ac:dyDescent="0.2">
      <c r="A355" s="4"/>
      <c r="B355" s="4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3"/>
      <c r="U355" s="2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</row>
    <row r="356" spans="1:40" ht="15" customHeight="1" x14ac:dyDescent="0.2">
      <c r="A356" s="4"/>
      <c r="B356" s="4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3"/>
      <c r="U356" s="2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</row>
    <row r="357" spans="1:40" ht="15" customHeight="1" x14ac:dyDescent="0.2">
      <c r="A357" s="4"/>
      <c r="B357" s="4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3"/>
      <c r="U357" s="2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</row>
    <row r="358" spans="1:40" ht="15" customHeight="1" x14ac:dyDescent="0.2">
      <c r="A358" s="4"/>
      <c r="B358" s="4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3"/>
      <c r="U358" s="2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</row>
    <row r="359" spans="1:40" ht="15" customHeight="1" x14ac:dyDescent="0.2">
      <c r="A359" s="4"/>
      <c r="B359" s="4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3"/>
      <c r="U359" s="2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</row>
    <row r="360" spans="1:40" ht="15" customHeight="1" x14ac:dyDescent="0.2">
      <c r="A360" s="4"/>
      <c r="B360" s="4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3"/>
      <c r="U360" s="2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</row>
    <row r="361" spans="1:40" ht="15" customHeight="1" x14ac:dyDescent="0.2">
      <c r="A361" s="4"/>
      <c r="B361" s="4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3"/>
      <c r="U361" s="2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</row>
    <row r="362" spans="1:40" ht="15" customHeight="1" x14ac:dyDescent="0.2">
      <c r="A362" s="4"/>
      <c r="B362" s="4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3"/>
      <c r="U362" s="2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</row>
    <row r="363" spans="1:40" ht="15" customHeight="1" x14ac:dyDescent="0.2">
      <c r="A363" s="4"/>
      <c r="B363" s="4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3"/>
      <c r="U363" s="2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</row>
    <row r="364" spans="1:40" ht="15" customHeight="1" x14ac:dyDescent="0.2">
      <c r="A364" s="4"/>
      <c r="B364" s="4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3"/>
      <c r="U364" s="2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</row>
    <row r="365" spans="1:40" ht="15" customHeight="1" x14ac:dyDescent="0.2">
      <c r="A365" s="4"/>
      <c r="B365" s="4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3"/>
      <c r="U365" s="2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</row>
    <row r="366" spans="1:40" ht="15" customHeight="1" x14ac:dyDescent="0.2">
      <c r="A366" s="4"/>
      <c r="B366" s="4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3"/>
      <c r="U366" s="2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</row>
    <row r="367" spans="1:40" ht="15" customHeight="1" x14ac:dyDescent="0.2">
      <c r="A367" s="4"/>
      <c r="B367" s="4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3"/>
      <c r="U367" s="2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</row>
    <row r="368" spans="1:40" ht="15" customHeight="1" x14ac:dyDescent="0.2">
      <c r="A368" s="4"/>
      <c r="B368" s="4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3"/>
      <c r="U368" s="2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</row>
    <row r="369" spans="1:40" ht="15" customHeight="1" x14ac:dyDescent="0.2">
      <c r="A369" s="4"/>
      <c r="B369" s="4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3"/>
      <c r="U369" s="2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</row>
    <row r="370" spans="1:40" ht="15" customHeight="1" x14ac:dyDescent="0.2">
      <c r="A370" s="4"/>
      <c r="B370" s="4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3"/>
      <c r="U370" s="2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</row>
    <row r="371" spans="1:40" ht="15" customHeight="1" x14ac:dyDescent="0.2">
      <c r="A371" s="4"/>
      <c r="B371" s="4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3"/>
      <c r="U371" s="2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</row>
    <row r="372" spans="1:40" ht="15" customHeight="1" x14ac:dyDescent="0.2">
      <c r="A372" s="4"/>
      <c r="B372" s="4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3"/>
      <c r="U372" s="2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</row>
    <row r="373" spans="1:40" ht="15" customHeight="1" x14ac:dyDescent="0.2">
      <c r="A373" s="4"/>
      <c r="B373" s="4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3"/>
      <c r="U373" s="2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</row>
    <row r="374" spans="1:40" ht="15" customHeight="1" x14ac:dyDescent="0.2">
      <c r="A374" s="4"/>
      <c r="B374" s="4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3"/>
      <c r="U374" s="2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</row>
    <row r="375" spans="1:40" ht="15" customHeight="1" x14ac:dyDescent="0.2">
      <c r="A375" s="4"/>
      <c r="B375" s="4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3"/>
      <c r="U375" s="2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</row>
    <row r="376" spans="1:40" ht="14.25" customHeight="1" x14ac:dyDescent="0.2">
      <c r="A376" s="4"/>
      <c r="B376" s="4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3"/>
      <c r="U376" s="2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</row>
    <row r="377" spans="1:40" ht="14.25" customHeight="1" x14ac:dyDescent="0.2">
      <c r="A377" s="4"/>
      <c r="B377" s="4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3"/>
      <c r="U377" s="2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</row>
    <row r="378" spans="1:40" ht="14.25" customHeight="1" x14ac:dyDescent="0.2">
      <c r="A378" s="4"/>
      <c r="B378" s="4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3"/>
      <c r="U378" s="2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</row>
    <row r="379" spans="1:40" ht="14.25" customHeight="1" x14ac:dyDescent="0.2">
      <c r="A379" s="4"/>
      <c r="B379" s="4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3"/>
      <c r="U379" s="2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</row>
    <row r="380" spans="1:40" ht="14.25" customHeight="1" x14ac:dyDescent="0.2">
      <c r="A380" s="4"/>
      <c r="B380" s="4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3"/>
      <c r="U380" s="2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</row>
    <row r="381" spans="1:40" ht="14.25" customHeight="1" x14ac:dyDescent="0.2">
      <c r="A381" s="4"/>
      <c r="B381" s="4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3"/>
      <c r="U381" s="2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</row>
    <row r="382" spans="1:40" ht="14.25" customHeight="1" x14ac:dyDescent="0.2">
      <c r="A382" s="4"/>
      <c r="B382" s="4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"/>
      <c r="U382" s="2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</row>
    <row r="383" spans="1:40" ht="14.25" customHeight="1" x14ac:dyDescent="0.2">
      <c r="A383" s="4"/>
      <c r="B383" s="4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3"/>
      <c r="U383" s="2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</row>
    <row r="384" spans="1:40" ht="14.25" customHeight="1" x14ac:dyDescent="0.2">
      <c r="A384" s="4"/>
      <c r="B384" s="4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3"/>
      <c r="U384" s="2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</row>
    <row r="385" spans="1:40" ht="14.25" customHeight="1" x14ac:dyDescent="0.2">
      <c r="A385" s="4"/>
      <c r="B385" s="4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3"/>
      <c r="U385" s="2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</row>
    <row r="386" spans="1:40" ht="14.25" customHeight="1" x14ac:dyDescent="0.2">
      <c r="A386" s="4"/>
      <c r="B386" s="4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3"/>
      <c r="U386" s="2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</row>
    <row r="387" spans="1:40" ht="14.25" customHeight="1" x14ac:dyDescent="0.2">
      <c r="A387" s="4"/>
      <c r="B387" s="4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3"/>
      <c r="U387" s="2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</row>
    <row r="388" spans="1:40" ht="14.25" customHeight="1" x14ac:dyDescent="0.2">
      <c r="A388" s="4"/>
      <c r="B388" s="4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3"/>
      <c r="U388" s="2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</row>
    <row r="389" spans="1:40" ht="14.25" customHeight="1" x14ac:dyDescent="0.2">
      <c r="A389" s="4"/>
      <c r="B389" s="4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3"/>
      <c r="U389" s="2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</row>
    <row r="390" spans="1:40" ht="14.25" customHeight="1" x14ac:dyDescent="0.2">
      <c r="A390" s="4"/>
      <c r="B390" s="4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3"/>
      <c r="U390" s="2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</row>
    <row r="391" spans="1:40" ht="14.25" customHeight="1" x14ac:dyDescent="0.2">
      <c r="A391" s="4"/>
      <c r="B391" s="4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3"/>
      <c r="U391" s="2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</row>
    <row r="392" spans="1:40" ht="14.25" customHeight="1" x14ac:dyDescent="0.2">
      <c r="A392" s="4"/>
      <c r="B392" s="4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3"/>
      <c r="U392" s="2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</row>
    <row r="393" spans="1:40" ht="14.25" customHeight="1" x14ac:dyDescent="0.2">
      <c r="A393" s="4"/>
      <c r="B393" s="4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3"/>
      <c r="U393" s="2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</row>
    <row r="394" spans="1:40" ht="14.25" customHeight="1" x14ac:dyDescent="0.2">
      <c r="A394" s="4"/>
      <c r="B394" s="4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3"/>
      <c r="U394" s="2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</row>
    <row r="395" spans="1:40" ht="14.25" customHeight="1" x14ac:dyDescent="0.2">
      <c r="A395" s="4"/>
      <c r="B395" s="4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3"/>
      <c r="U395" s="2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</row>
    <row r="396" spans="1:40" ht="14.25" customHeight="1" x14ac:dyDescent="0.2">
      <c r="A396" s="4"/>
      <c r="B396" s="4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3"/>
      <c r="U396" s="2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</row>
    <row r="397" spans="1:40" ht="14.25" customHeight="1" x14ac:dyDescent="0.2">
      <c r="A397" s="4"/>
      <c r="B397" s="4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3"/>
      <c r="U397" s="2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</row>
    <row r="398" spans="1:40" ht="14.25" customHeight="1" x14ac:dyDescent="0.2">
      <c r="A398" s="4"/>
      <c r="B398" s="4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3"/>
      <c r="U398" s="2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</row>
    <row r="399" spans="1:40" ht="14.25" customHeight="1" x14ac:dyDescent="0.2">
      <c r="A399" s="4"/>
      <c r="B399" s="4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3"/>
      <c r="U399" s="2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</row>
    <row r="400" spans="1:40" ht="14.25" customHeight="1" x14ac:dyDescent="0.2">
      <c r="A400" s="4"/>
      <c r="B400" s="4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3"/>
      <c r="U400" s="2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</row>
    <row r="401" spans="1:40" ht="14.25" customHeight="1" x14ac:dyDescent="0.2">
      <c r="A401" s="4"/>
      <c r="B401" s="4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3"/>
      <c r="U401" s="2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</row>
    <row r="402" spans="1:40" ht="14.25" customHeight="1" x14ac:dyDescent="0.2">
      <c r="A402" s="4"/>
      <c r="B402" s="4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3"/>
      <c r="U402" s="2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</row>
    <row r="403" spans="1:40" ht="14.25" customHeight="1" x14ac:dyDescent="0.2">
      <c r="A403" s="4"/>
      <c r="B403" s="4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3"/>
      <c r="U403" s="2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</row>
    <row r="404" spans="1:40" ht="14.25" customHeight="1" x14ac:dyDescent="0.2">
      <c r="A404" s="4"/>
      <c r="B404" s="4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3"/>
      <c r="U404" s="2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</row>
    <row r="405" spans="1:40" ht="14.25" customHeight="1" x14ac:dyDescent="0.2">
      <c r="A405" s="4"/>
      <c r="B405" s="4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3"/>
      <c r="U405" s="2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</row>
    <row r="406" spans="1:40" ht="14.25" customHeight="1" x14ac:dyDescent="0.2">
      <c r="A406" s="4"/>
      <c r="B406" s="4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3"/>
      <c r="U406" s="2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</row>
    <row r="407" spans="1:40" ht="14.25" customHeight="1" x14ac:dyDescent="0.2">
      <c r="A407" s="4"/>
      <c r="B407" s="4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3"/>
      <c r="U407" s="2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</row>
    <row r="408" spans="1:40" ht="14.25" customHeight="1" x14ac:dyDescent="0.2">
      <c r="A408" s="4"/>
      <c r="B408" s="4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3"/>
      <c r="U408" s="2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</row>
    <row r="409" spans="1:40" ht="14.25" customHeight="1" x14ac:dyDescent="0.2">
      <c r="A409" s="4"/>
      <c r="B409" s="4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3"/>
      <c r="U409" s="2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</row>
    <row r="410" spans="1:40" ht="14.25" customHeight="1" x14ac:dyDescent="0.2">
      <c r="A410" s="4"/>
      <c r="B410" s="4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3"/>
      <c r="U410" s="2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</row>
    <row r="411" spans="1:40" ht="14.25" customHeight="1" x14ac:dyDescent="0.2">
      <c r="A411" s="4"/>
      <c r="B411" s="4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3"/>
      <c r="U411" s="2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</row>
    <row r="412" spans="1:40" ht="14.25" customHeight="1" x14ac:dyDescent="0.2">
      <c r="A412" s="4"/>
      <c r="B412" s="4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3"/>
      <c r="U412" s="2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</row>
    <row r="413" spans="1:40" ht="14.25" customHeight="1" x14ac:dyDescent="0.2">
      <c r="A413" s="4"/>
      <c r="B413" s="4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3"/>
      <c r="U413" s="2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</row>
    <row r="414" spans="1:40" ht="14.25" customHeight="1" x14ac:dyDescent="0.2">
      <c r="A414" s="4"/>
      <c r="B414" s="4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3"/>
      <c r="U414" s="2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</row>
    <row r="415" spans="1:40" ht="14.25" customHeight="1" x14ac:dyDescent="0.2">
      <c r="A415" s="4"/>
      <c r="B415" s="4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3"/>
      <c r="U415" s="2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</row>
    <row r="416" spans="1:40" ht="14.25" customHeight="1" x14ac:dyDescent="0.2">
      <c r="A416" s="4"/>
      <c r="B416" s="4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3"/>
      <c r="U416" s="2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</row>
    <row r="417" spans="1:40" ht="14.25" customHeight="1" x14ac:dyDescent="0.2">
      <c r="A417" s="4"/>
      <c r="B417" s="4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3"/>
      <c r="U417" s="2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</row>
    <row r="418" spans="1:40" ht="14.25" customHeight="1" x14ac:dyDescent="0.2">
      <c r="A418" s="4"/>
      <c r="B418" s="4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3"/>
      <c r="U418" s="2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</row>
    <row r="419" spans="1:40" ht="14.25" customHeight="1" x14ac:dyDescent="0.2">
      <c r="A419" s="4"/>
      <c r="B419" s="4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3"/>
      <c r="U419" s="2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</row>
    <row r="420" spans="1:40" ht="14.25" customHeight="1" x14ac:dyDescent="0.2">
      <c r="A420" s="4"/>
      <c r="B420" s="4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3"/>
      <c r="U420" s="2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</row>
    <row r="421" spans="1:40" ht="14.25" customHeight="1" x14ac:dyDescent="0.2">
      <c r="A421" s="4"/>
      <c r="B421" s="4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3"/>
      <c r="U421" s="2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</row>
    <row r="422" spans="1:40" ht="14.25" customHeight="1" x14ac:dyDescent="0.2">
      <c r="A422" s="4"/>
      <c r="B422" s="4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3"/>
      <c r="U422" s="2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</row>
    <row r="423" spans="1:40" ht="14.25" customHeight="1" x14ac:dyDescent="0.2">
      <c r="A423" s="4"/>
      <c r="B423" s="4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3"/>
      <c r="U423" s="2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</row>
    <row r="424" spans="1:40" ht="14.25" customHeight="1" x14ac:dyDescent="0.2">
      <c r="A424" s="4"/>
      <c r="B424" s="4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3"/>
      <c r="U424" s="2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</row>
    <row r="425" spans="1:40" ht="14.25" customHeight="1" x14ac:dyDescent="0.2">
      <c r="A425" s="4"/>
      <c r="B425" s="4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3"/>
      <c r="U425" s="2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</row>
    <row r="426" spans="1:40" ht="14.25" customHeight="1" x14ac:dyDescent="0.2">
      <c r="A426" s="4"/>
      <c r="B426" s="4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3"/>
      <c r="U426" s="2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</row>
    <row r="427" spans="1:40" ht="14.25" customHeight="1" x14ac:dyDescent="0.2">
      <c r="A427" s="4"/>
      <c r="B427" s="4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3"/>
      <c r="U427" s="2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</row>
    <row r="428" spans="1:40" ht="14.25" customHeight="1" x14ac:dyDescent="0.2">
      <c r="A428" s="4"/>
      <c r="B428" s="4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3"/>
      <c r="U428" s="2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</row>
    <row r="429" spans="1:40" ht="14.25" customHeight="1" x14ac:dyDescent="0.2">
      <c r="A429" s="4"/>
      <c r="B429" s="4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3"/>
      <c r="U429" s="2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</row>
    <row r="430" spans="1:40" ht="14.25" customHeight="1" x14ac:dyDescent="0.2">
      <c r="A430" s="4"/>
      <c r="B430" s="4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3"/>
      <c r="U430" s="2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</row>
    <row r="431" spans="1:40" ht="14.25" customHeight="1" x14ac:dyDescent="0.2">
      <c r="A431" s="4"/>
      <c r="B431" s="4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3"/>
      <c r="U431" s="2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</row>
    <row r="432" spans="1:40" ht="14.25" customHeight="1" x14ac:dyDescent="0.2">
      <c r="A432" s="4"/>
      <c r="B432" s="4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3"/>
      <c r="U432" s="2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</row>
    <row r="433" spans="1:40" ht="14.25" customHeight="1" x14ac:dyDescent="0.2">
      <c r="A433" s="4"/>
      <c r="B433" s="4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3"/>
      <c r="U433" s="2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</row>
    <row r="434" spans="1:40" ht="14.25" customHeight="1" x14ac:dyDescent="0.2">
      <c r="A434" s="4"/>
      <c r="B434" s="4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3"/>
      <c r="U434" s="2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</row>
    <row r="435" spans="1:40" ht="14.25" customHeight="1" x14ac:dyDescent="0.2">
      <c r="A435" s="4"/>
      <c r="B435" s="4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3"/>
      <c r="U435" s="2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</row>
    <row r="436" spans="1:40" ht="14.25" customHeight="1" x14ac:dyDescent="0.2">
      <c r="A436" s="4"/>
      <c r="B436" s="4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3"/>
      <c r="U436" s="2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</row>
    <row r="437" spans="1:40" ht="14.25" customHeight="1" x14ac:dyDescent="0.2">
      <c r="A437" s="4"/>
      <c r="B437" s="4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3"/>
      <c r="U437" s="2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</row>
    <row r="438" spans="1:40" ht="14.25" customHeight="1" x14ac:dyDescent="0.2">
      <c r="A438" s="4"/>
      <c r="B438" s="4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3"/>
      <c r="U438" s="2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</row>
    <row r="439" spans="1:40" ht="14.25" customHeight="1" x14ac:dyDescent="0.2">
      <c r="A439" s="4"/>
      <c r="B439" s="4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3"/>
      <c r="U439" s="2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</row>
    <row r="440" spans="1:40" ht="14.25" customHeight="1" x14ac:dyDescent="0.2">
      <c r="A440" s="4"/>
      <c r="B440" s="4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3"/>
      <c r="U440" s="2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</row>
    <row r="441" spans="1:40" ht="14.25" customHeight="1" x14ac:dyDescent="0.2">
      <c r="A441" s="4"/>
      <c r="B441" s="4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3"/>
      <c r="U441" s="2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</row>
    <row r="442" spans="1:40" ht="14.25" customHeight="1" x14ac:dyDescent="0.2">
      <c r="A442" s="4"/>
      <c r="B442" s="4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3"/>
      <c r="U442" s="2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</row>
    <row r="443" spans="1:40" ht="14.25" customHeight="1" x14ac:dyDescent="0.2">
      <c r="A443" s="4"/>
      <c r="B443" s="4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3"/>
      <c r="U443" s="2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</row>
    <row r="444" spans="1:40" ht="14.25" customHeight="1" x14ac:dyDescent="0.2">
      <c r="A444" s="4"/>
      <c r="B444" s="4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3"/>
      <c r="U444" s="2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</row>
    <row r="445" spans="1:40" ht="14.25" customHeight="1" x14ac:dyDescent="0.2">
      <c r="A445" s="4"/>
      <c r="B445" s="4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3"/>
      <c r="U445" s="2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</row>
    <row r="446" spans="1:40" ht="14.25" customHeight="1" x14ac:dyDescent="0.2">
      <c r="A446" s="4"/>
      <c r="B446" s="4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3"/>
      <c r="U446" s="2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</row>
    <row r="447" spans="1:40" ht="14.25" customHeight="1" x14ac:dyDescent="0.2">
      <c r="A447" s="4"/>
      <c r="B447" s="4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3"/>
      <c r="U447" s="2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</row>
    <row r="448" spans="1:40" ht="14.25" customHeight="1" x14ac:dyDescent="0.2">
      <c r="A448" s="4"/>
      <c r="B448" s="4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3"/>
      <c r="U448" s="2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</row>
    <row r="449" spans="1:40" ht="14.25" customHeight="1" x14ac:dyDescent="0.2">
      <c r="A449" s="4"/>
      <c r="B449" s="4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3"/>
      <c r="U449" s="2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</row>
    <row r="450" spans="1:40" ht="14.25" customHeight="1" x14ac:dyDescent="0.2">
      <c r="A450" s="4"/>
      <c r="B450" s="4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3"/>
      <c r="U450" s="2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</row>
    <row r="451" spans="1:40" ht="14.25" customHeight="1" x14ac:dyDescent="0.2">
      <c r="A451" s="4"/>
      <c r="B451" s="4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3"/>
      <c r="U451" s="2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</row>
    <row r="452" spans="1:40" ht="14.25" customHeight="1" x14ac:dyDescent="0.2">
      <c r="A452" s="4"/>
      <c r="B452" s="4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3"/>
      <c r="U452" s="2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</row>
    <row r="453" spans="1:40" ht="14.25" customHeight="1" x14ac:dyDescent="0.2">
      <c r="A453" s="4"/>
      <c r="B453" s="4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3"/>
      <c r="U453" s="2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</row>
    <row r="454" spans="1:40" ht="14.25" customHeight="1" x14ac:dyDescent="0.2">
      <c r="A454" s="4"/>
      <c r="B454" s="4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3"/>
      <c r="U454" s="2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</row>
    <row r="455" spans="1:40" ht="14.25" customHeight="1" x14ac:dyDescent="0.2">
      <c r="A455" s="4"/>
      <c r="B455" s="4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3"/>
      <c r="U455" s="2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</row>
    <row r="456" spans="1:40" ht="14.25" customHeight="1" x14ac:dyDescent="0.2">
      <c r="A456" s="4"/>
      <c r="B456" s="4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3"/>
      <c r="U456" s="2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</row>
    <row r="457" spans="1:40" ht="14.25" customHeight="1" x14ac:dyDescent="0.2">
      <c r="A457" s="4"/>
      <c r="B457" s="4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"/>
      <c r="U457" s="2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</row>
    <row r="458" spans="1:40" ht="14.25" customHeight="1" x14ac:dyDescent="0.2">
      <c r="A458" s="4"/>
      <c r="B458" s="4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3"/>
      <c r="U458" s="2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</row>
    <row r="459" spans="1:40" ht="14.25" customHeight="1" x14ac:dyDescent="0.2">
      <c r="A459" s="4"/>
      <c r="B459" s="4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3"/>
      <c r="U459" s="2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</row>
    <row r="460" spans="1:40" ht="14.25" customHeight="1" x14ac:dyDescent="0.2">
      <c r="A460" s="4"/>
      <c r="B460" s="4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3"/>
      <c r="U460" s="2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</row>
    <row r="461" spans="1:40" ht="14.25" customHeight="1" x14ac:dyDescent="0.2">
      <c r="A461" s="4"/>
      <c r="B461" s="4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3"/>
      <c r="U461" s="2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</row>
    <row r="462" spans="1:40" ht="14.25" customHeight="1" x14ac:dyDescent="0.2">
      <c r="A462" s="4"/>
      <c r="B462" s="4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3"/>
      <c r="U462" s="2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</row>
    <row r="463" spans="1:40" ht="14.25" customHeight="1" x14ac:dyDescent="0.2">
      <c r="A463" s="4"/>
      <c r="B463" s="4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3"/>
      <c r="U463" s="2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</row>
    <row r="464" spans="1:40" ht="14.25" customHeight="1" x14ac:dyDescent="0.2">
      <c r="A464" s="4"/>
      <c r="B464" s="4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3"/>
      <c r="U464" s="2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</row>
    <row r="465" spans="1:40" ht="14.25" customHeight="1" x14ac:dyDescent="0.2">
      <c r="A465" s="4"/>
      <c r="B465" s="4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3"/>
      <c r="U465" s="2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</row>
    <row r="466" spans="1:40" ht="14.25" customHeight="1" x14ac:dyDescent="0.2">
      <c r="A466" s="4"/>
      <c r="B466" s="4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3"/>
      <c r="U466" s="2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</row>
    <row r="467" spans="1:40" ht="14.25" customHeight="1" x14ac:dyDescent="0.2">
      <c r="A467" s="4"/>
      <c r="B467" s="4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3"/>
      <c r="U467" s="2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</row>
    <row r="468" spans="1:40" ht="14.25" customHeight="1" x14ac:dyDescent="0.2">
      <c r="A468" s="4"/>
      <c r="B468" s="4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3"/>
      <c r="U468" s="2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</row>
    <row r="469" spans="1:40" ht="14.25" customHeight="1" x14ac:dyDescent="0.2">
      <c r="A469" s="4"/>
      <c r="B469" s="4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3"/>
      <c r="U469" s="2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</row>
    <row r="470" spans="1:40" ht="14.25" customHeight="1" x14ac:dyDescent="0.2">
      <c r="A470" s="4"/>
      <c r="B470" s="4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3"/>
      <c r="U470" s="2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</row>
    <row r="471" spans="1:40" ht="14.25" customHeight="1" x14ac:dyDescent="0.2">
      <c r="A471" s="4"/>
      <c r="B471" s="4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3"/>
      <c r="U471" s="2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</row>
    <row r="472" spans="1:40" ht="14.25" customHeight="1" x14ac:dyDescent="0.2">
      <c r="A472" s="4"/>
      <c r="B472" s="4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3"/>
      <c r="U472" s="2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</row>
    <row r="473" spans="1:40" ht="14.25" customHeight="1" x14ac:dyDescent="0.2">
      <c r="A473" s="4"/>
      <c r="B473" s="4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3"/>
      <c r="U473" s="2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</row>
    <row r="474" spans="1:40" ht="14.25" customHeight="1" x14ac:dyDescent="0.2">
      <c r="A474" s="4"/>
      <c r="B474" s="4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3"/>
      <c r="U474" s="2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</row>
    <row r="475" spans="1:40" ht="14.25" customHeight="1" x14ac:dyDescent="0.2">
      <c r="A475" s="4"/>
      <c r="B475" s="4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3"/>
      <c r="U475" s="2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</row>
    <row r="476" spans="1:40" ht="14.25" customHeight="1" x14ac:dyDescent="0.2">
      <c r="A476" s="4"/>
      <c r="B476" s="4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3"/>
      <c r="U476" s="2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</row>
    <row r="477" spans="1:40" ht="14.25" customHeight="1" x14ac:dyDescent="0.2">
      <c r="A477" s="4"/>
      <c r="B477" s="4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3"/>
      <c r="U477" s="2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</row>
    <row r="478" spans="1:40" ht="14.25" customHeight="1" x14ac:dyDescent="0.2">
      <c r="A478" s="4"/>
      <c r="B478" s="4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3"/>
      <c r="U478" s="2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</row>
    <row r="479" spans="1:40" ht="14.25" customHeight="1" x14ac:dyDescent="0.2">
      <c r="A479" s="4"/>
      <c r="B479" s="4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3"/>
      <c r="U479" s="2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</row>
    <row r="480" spans="1:40" ht="14.25" customHeight="1" x14ac:dyDescent="0.2">
      <c r="A480" s="4"/>
      <c r="B480" s="4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3"/>
      <c r="U480" s="2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</row>
    <row r="481" spans="1:40" ht="14.25" customHeight="1" x14ac:dyDescent="0.2">
      <c r="A481" s="4"/>
      <c r="B481" s="4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3"/>
      <c r="U481" s="2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</row>
    <row r="482" spans="1:40" ht="14.25" customHeight="1" x14ac:dyDescent="0.2">
      <c r="A482" s="4"/>
      <c r="B482" s="4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3"/>
      <c r="U482" s="2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</row>
    <row r="483" spans="1:40" ht="14.25" customHeight="1" x14ac:dyDescent="0.2">
      <c r="A483" s="4"/>
      <c r="B483" s="4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3"/>
      <c r="U483" s="2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</row>
    <row r="484" spans="1:40" ht="14.25" customHeight="1" x14ac:dyDescent="0.2">
      <c r="A484" s="4"/>
      <c r="B484" s="4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3"/>
      <c r="U484" s="2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</row>
    <row r="485" spans="1:40" ht="14.25" customHeight="1" x14ac:dyDescent="0.2">
      <c r="A485" s="4"/>
      <c r="B485" s="4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3"/>
      <c r="U485" s="2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</row>
    <row r="486" spans="1:40" ht="14.25" customHeight="1" x14ac:dyDescent="0.2">
      <c r="A486" s="4"/>
      <c r="B486" s="4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3"/>
      <c r="U486" s="2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</row>
    <row r="487" spans="1:40" ht="14.25" customHeight="1" x14ac:dyDescent="0.2">
      <c r="A487" s="4"/>
      <c r="B487" s="4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3"/>
      <c r="U487" s="2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</row>
    <row r="488" spans="1:40" ht="14.25" customHeight="1" x14ac:dyDescent="0.2">
      <c r="A488" s="4"/>
      <c r="B488" s="4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3"/>
      <c r="U488" s="2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</row>
    <row r="489" spans="1:40" ht="14.25" customHeight="1" x14ac:dyDescent="0.2">
      <c r="A489" s="4"/>
      <c r="B489" s="4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3"/>
      <c r="U489" s="2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</row>
    <row r="490" spans="1:40" ht="14.25" customHeight="1" x14ac:dyDescent="0.2">
      <c r="A490" s="4"/>
      <c r="B490" s="4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3"/>
      <c r="U490" s="2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</row>
    <row r="491" spans="1:40" ht="14.25" customHeight="1" x14ac:dyDescent="0.2">
      <c r="A491" s="4"/>
      <c r="B491" s="4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3"/>
      <c r="U491" s="2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</row>
    <row r="492" spans="1:40" ht="14.25" customHeight="1" x14ac:dyDescent="0.2">
      <c r="A492" s="4"/>
      <c r="B492" s="4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3"/>
      <c r="U492" s="2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</row>
    <row r="493" spans="1:40" ht="14.25" customHeight="1" x14ac:dyDescent="0.2">
      <c r="A493" s="4"/>
      <c r="B493" s="4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3"/>
      <c r="U493" s="2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</row>
    <row r="494" spans="1:40" ht="14.25" customHeight="1" x14ac:dyDescent="0.2">
      <c r="A494" s="4"/>
      <c r="B494" s="4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3"/>
      <c r="U494" s="2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</row>
    <row r="495" spans="1:40" ht="14.25" customHeight="1" x14ac:dyDescent="0.2">
      <c r="A495" s="4"/>
      <c r="B495" s="4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3"/>
      <c r="U495" s="2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</row>
    <row r="496" spans="1:40" ht="14.25" customHeight="1" x14ac:dyDescent="0.2">
      <c r="A496" s="4"/>
      <c r="B496" s="4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3"/>
      <c r="U496" s="2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</row>
    <row r="497" spans="1:40" ht="14.25" customHeight="1" x14ac:dyDescent="0.2">
      <c r="A497" s="4"/>
      <c r="B497" s="4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3"/>
      <c r="U497" s="2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</row>
    <row r="498" spans="1:40" ht="14.25" customHeight="1" x14ac:dyDescent="0.2">
      <c r="A498" s="4"/>
      <c r="B498" s="4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3"/>
      <c r="U498" s="2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</row>
    <row r="499" spans="1:40" ht="14.25" customHeight="1" x14ac:dyDescent="0.2">
      <c r="A499" s="4"/>
      <c r="B499" s="4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3"/>
      <c r="U499" s="2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</row>
    <row r="500" spans="1:40" ht="14.25" customHeight="1" x14ac:dyDescent="0.2">
      <c r="A500" s="4"/>
      <c r="B500" s="4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3"/>
      <c r="U500" s="2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</row>
    <row r="501" spans="1:40" ht="14.25" customHeight="1" x14ac:dyDescent="0.2">
      <c r="A501" s="4"/>
      <c r="B501" s="4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3"/>
      <c r="U501" s="2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</row>
    <row r="502" spans="1:40" ht="14.25" customHeight="1" x14ac:dyDescent="0.2">
      <c r="A502" s="4"/>
      <c r="B502" s="4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3"/>
      <c r="U502" s="2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</row>
    <row r="503" spans="1:40" ht="14.25" customHeight="1" x14ac:dyDescent="0.2">
      <c r="A503" s="4"/>
      <c r="B503" s="4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3"/>
      <c r="U503" s="2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</row>
    <row r="504" spans="1:40" ht="14.25" customHeight="1" x14ac:dyDescent="0.2">
      <c r="A504" s="4"/>
      <c r="B504" s="4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3"/>
      <c r="U504" s="2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</row>
    <row r="505" spans="1:40" ht="14.25" customHeight="1" x14ac:dyDescent="0.2">
      <c r="A505" s="4"/>
      <c r="B505" s="4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3"/>
      <c r="U505" s="2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</row>
    <row r="506" spans="1:40" ht="14.25" customHeight="1" x14ac:dyDescent="0.2">
      <c r="A506" s="4"/>
      <c r="B506" s="4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3"/>
      <c r="U506" s="2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</row>
    <row r="507" spans="1:40" ht="14.25" customHeight="1" x14ac:dyDescent="0.2">
      <c r="A507" s="4"/>
      <c r="B507" s="4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3"/>
      <c r="U507" s="2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</row>
    <row r="508" spans="1:40" ht="14.25" customHeight="1" x14ac:dyDescent="0.2">
      <c r="A508" s="4"/>
      <c r="B508" s="4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3"/>
      <c r="U508" s="2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</row>
    <row r="509" spans="1:40" ht="14.25" customHeight="1" x14ac:dyDescent="0.2">
      <c r="A509" s="4"/>
      <c r="B509" s="4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3"/>
      <c r="U509" s="2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</row>
    <row r="510" spans="1:40" ht="14.25" customHeight="1" x14ac:dyDescent="0.2">
      <c r="A510" s="4"/>
      <c r="B510" s="4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3"/>
      <c r="U510" s="2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</row>
    <row r="511" spans="1:40" ht="14.25" customHeight="1" x14ac:dyDescent="0.2">
      <c r="A511" s="4"/>
      <c r="B511" s="4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3"/>
      <c r="U511" s="2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</row>
    <row r="512" spans="1:40" ht="14.25" customHeight="1" x14ac:dyDescent="0.2">
      <c r="A512" s="4"/>
      <c r="B512" s="4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3"/>
      <c r="U512" s="2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</row>
    <row r="513" spans="1:40" ht="14.25" customHeight="1" x14ac:dyDescent="0.2">
      <c r="A513" s="4"/>
      <c r="B513" s="4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3"/>
      <c r="U513" s="2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</row>
    <row r="514" spans="1:40" ht="14.25" customHeight="1" x14ac:dyDescent="0.2">
      <c r="A514" s="4"/>
      <c r="B514" s="4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3"/>
      <c r="U514" s="2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</row>
    <row r="515" spans="1:40" ht="14.25" customHeight="1" x14ac:dyDescent="0.2">
      <c r="A515" s="4"/>
      <c r="B515" s="4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3"/>
      <c r="U515" s="2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</row>
    <row r="516" spans="1:40" ht="14.25" customHeight="1" x14ac:dyDescent="0.2">
      <c r="A516" s="4"/>
      <c r="B516" s="4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3"/>
      <c r="U516" s="2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</row>
    <row r="517" spans="1:40" ht="14.25" customHeight="1" x14ac:dyDescent="0.2">
      <c r="A517" s="4"/>
      <c r="B517" s="4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3"/>
      <c r="U517" s="2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</row>
    <row r="518" spans="1:40" ht="14.25" customHeight="1" x14ac:dyDescent="0.2">
      <c r="A518" s="4"/>
      <c r="B518" s="4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3"/>
      <c r="U518" s="2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</row>
    <row r="519" spans="1:40" ht="14.25" customHeight="1" x14ac:dyDescent="0.2">
      <c r="A519" s="4"/>
      <c r="B519" s="4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3"/>
      <c r="U519" s="2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</row>
    <row r="520" spans="1:40" ht="14.25" customHeight="1" x14ac:dyDescent="0.2">
      <c r="A520" s="4"/>
      <c r="B520" s="4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3"/>
      <c r="U520" s="2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</row>
    <row r="521" spans="1:40" ht="14.25" customHeight="1" x14ac:dyDescent="0.2">
      <c r="A521" s="4"/>
      <c r="B521" s="4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3"/>
      <c r="U521" s="2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</row>
    <row r="522" spans="1:40" ht="14.25" customHeight="1" x14ac:dyDescent="0.2">
      <c r="A522" s="4"/>
      <c r="B522" s="4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3"/>
      <c r="U522" s="2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</row>
    <row r="523" spans="1:40" ht="14.25" customHeight="1" x14ac:dyDescent="0.2">
      <c r="A523" s="4"/>
      <c r="B523" s="4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3"/>
      <c r="U523" s="2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</row>
    <row r="524" spans="1:40" ht="14.25" customHeight="1" x14ac:dyDescent="0.2">
      <c r="A524" s="4"/>
      <c r="B524" s="4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3"/>
      <c r="U524" s="2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</row>
    <row r="525" spans="1:40" ht="14.25" customHeight="1" x14ac:dyDescent="0.2">
      <c r="A525" s="4"/>
      <c r="B525" s="4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3"/>
      <c r="U525" s="2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</row>
    <row r="526" spans="1:40" ht="14.25" customHeight="1" x14ac:dyDescent="0.2">
      <c r="A526" s="4"/>
      <c r="B526" s="4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3"/>
      <c r="U526" s="2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</row>
    <row r="527" spans="1:40" ht="14.25" customHeight="1" x14ac:dyDescent="0.2">
      <c r="A527" s="4"/>
      <c r="B527" s="4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3"/>
      <c r="U527" s="2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</row>
    <row r="528" spans="1:40" ht="14.25" customHeight="1" x14ac:dyDescent="0.2">
      <c r="A528" s="4"/>
      <c r="B528" s="4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3"/>
      <c r="U528" s="2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</row>
    <row r="529" spans="1:40" ht="14.25" customHeight="1" x14ac:dyDescent="0.2">
      <c r="A529" s="4"/>
      <c r="B529" s="4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3"/>
      <c r="U529" s="2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</row>
    <row r="530" spans="1:40" ht="14.25" customHeight="1" x14ac:dyDescent="0.2">
      <c r="A530" s="4"/>
      <c r="B530" s="4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3"/>
      <c r="U530" s="2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</row>
    <row r="531" spans="1:40" ht="14.25" customHeight="1" x14ac:dyDescent="0.2">
      <c r="A531" s="4"/>
      <c r="B531" s="4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3"/>
      <c r="U531" s="2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</row>
    <row r="532" spans="1:40" ht="14.25" customHeight="1" x14ac:dyDescent="0.2">
      <c r="A532" s="4"/>
      <c r="B532" s="4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"/>
      <c r="U532" s="2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</row>
    <row r="533" spans="1:40" ht="14.25" customHeight="1" x14ac:dyDescent="0.2">
      <c r="A533" s="4"/>
      <c r="B533" s="4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3"/>
      <c r="U533" s="2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</row>
    <row r="534" spans="1:40" ht="14.25" customHeight="1" x14ac:dyDescent="0.2">
      <c r="A534" s="4"/>
      <c r="B534" s="4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3"/>
      <c r="U534" s="2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</row>
    <row r="535" spans="1:40" ht="14.25" customHeight="1" x14ac:dyDescent="0.2">
      <c r="A535" s="4"/>
      <c r="B535" s="4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3"/>
      <c r="U535" s="2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</row>
    <row r="536" spans="1:40" ht="14.25" customHeight="1" x14ac:dyDescent="0.2">
      <c r="A536" s="4"/>
      <c r="B536" s="4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3"/>
      <c r="U536" s="2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</row>
    <row r="537" spans="1:40" ht="14.25" customHeight="1" x14ac:dyDescent="0.2">
      <c r="A537" s="4"/>
      <c r="B537" s="4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3"/>
      <c r="U537" s="2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</row>
    <row r="538" spans="1:40" ht="14.25" customHeight="1" x14ac:dyDescent="0.2">
      <c r="A538" s="4"/>
      <c r="B538" s="4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3"/>
      <c r="U538" s="2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</row>
    <row r="539" spans="1:40" ht="14.25" customHeight="1" x14ac:dyDescent="0.2">
      <c r="A539" s="4"/>
      <c r="B539" s="4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3"/>
      <c r="U539" s="2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</row>
    <row r="540" spans="1:40" ht="14.25" customHeight="1" x14ac:dyDescent="0.2">
      <c r="A540" s="4"/>
      <c r="B540" s="4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3"/>
      <c r="U540" s="2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</row>
    <row r="541" spans="1:40" ht="14.25" customHeight="1" x14ac:dyDescent="0.2">
      <c r="A541" s="4"/>
      <c r="B541" s="4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3"/>
      <c r="U541" s="2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</row>
    <row r="542" spans="1:40" ht="14.25" customHeight="1" x14ac:dyDescent="0.2">
      <c r="A542" s="4"/>
      <c r="B542" s="4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3"/>
      <c r="U542" s="2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</row>
    <row r="543" spans="1:40" ht="14.25" customHeight="1" x14ac:dyDescent="0.2">
      <c r="A543" s="4"/>
      <c r="B543" s="4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3"/>
      <c r="U543" s="2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</row>
    <row r="544" spans="1:40" ht="14.25" customHeight="1" x14ac:dyDescent="0.2">
      <c r="A544" s="4"/>
      <c r="B544" s="4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3"/>
      <c r="U544" s="2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</row>
    <row r="545" spans="1:40" ht="14.25" customHeight="1" x14ac:dyDescent="0.2">
      <c r="A545" s="4"/>
      <c r="B545" s="4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3"/>
      <c r="U545" s="2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</row>
    <row r="546" spans="1:40" ht="14.25" customHeight="1" x14ac:dyDescent="0.2">
      <c r="A546" s="4"/>
      <c r="B546" s="4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3"/>
      <c r="U546" s="2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</row>
    <row r="547" spans="1:40" ht="14.25" customHeight="1" x14ac:dyDescent="0.2">
      <c r="A547" s="4"/>
      <c r="B547" s="4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3"/>
      <c r="U547" s="2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</row>
    <row r="548" spans="1:40" ht="14.25" customHeight="1" x14ac:dyDescent="0.2">
      <c r="A548" s="4"/>
      <c r="B548" s="4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3"/>
      <c r="U548" s="2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</row>
    <row r="549" spans="1:40" ht="14.25" customHeight="1" x14ac:dyDescent="0.2">
      <c r="A549" s="4"/>
      <c r="B549" s="4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3"/>
      <c r="U549" s="2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</row>
    <row r="550" spans="1:40" ht="14.25" customHeight="1" x14ac:dyDescent="0.2">
      <c r="A550" s="4"/>
      <c r="B550" s="4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3"/>
      <c r="U550" s="2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</row>
    <row r="551" spans="1:40" ht="14.25" customHeight="1" x14ac:dyDescent="0.2">
      <c r="A551" s="4"/>
      <c r="B551" s="4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3"/>
      <c r="U551" s="2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</row>
    <row r="552" spans="1:40" ht="14.25" customHeight="1" x14ac:dyDescent="0.2">
      <c r="A552" s="4"/>
      <c r="B552" s="4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3"/>
      <c r="U552" s="2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</row>
    <row r="553" spans="1:40" ht="14.25" customHeight="1" x14ac:dyDescent="0.2">
      <c r="A553" s="4"/>
      <c r="B553" s="4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3"/>
      <c r="U553" s="2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</row>
    <row r="554" spans="1:40" ht="14.25" customHeight="1" x14ac:dyDescent="0.2">
      <c r="A554" s="4"/>
      <c r="B554" s="4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3"/>
      <c r="U554" s="2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</row>
    <row r="555" spans="1:40" ht="14.25" customHeight="1" x14ac:dyDescent="0.2">
      <c r="A555" s="4"/>
      <c r="B555" s="4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3"/>
      <c r="U555" s="2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</row>
    <row r="556" spans="1:40" ht="14.25" customHeight="1" x14ac:dyDescent="0.2">
      <c r="A556" s="4"/>
      <c r="B556" s="4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3"/>
      <c r="U556" s="2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</row>
    <row r="557" spans="1:40" ht="14.25" customHeight="1" x14ac:dyDescent="0.2">
      <c r="A557" s="4"/>
      <c r="B557" s="4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3"/>
      <c r="U557" s="2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</row>
    <row r="558" spans="1:40" ht="14.25" customHeight="1" x14ac:dyDescent="0.2">
      <c r="A558" s="4"/>
      <c r="B558" s="4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3"/>
      <c r="U558" s="2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</row>
    <row r="559" spans="1:40" ht="14.25" customHeight="1" x14ac:dyDescent="0.2">
      <c r="A559" s="4"/>
      <c r="B559" s="4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3"/>
      <c r="U559" s="2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</row>
    <row r="560" spans="1:40" ht="14.25" customHeight="1" x14ac:dyDescent="0.2">
      <c r="A560" s="4"/>
      <c r="B560" s="4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3"/>
      <c r="U560" s="2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</row>
    <row r="561" spans="1:40" ht="14.25" customHeight="1" x14ac:dyDescent="0.2">
      <c r="A561" s="4"/>
      <c r="B561" s="4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3"/>
      <c r="U561" s="2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</row>
    <row r="562" spans="1:40" ht="14.25" customHeight="1" x14ac:dyDescent="0.2">
      <c r="A562" s="4"/>
      <c r="B562" s="4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3"/>
      <c r="U562" s="2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</row>
    <row r="563" spans="1:40" ht="14.25" customHeight="1" x14ac:dyDescent="0.2">
      <c r="A563" s="4"/>
      <c r="B563" s="4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3"/>
      <c r="U563" s="2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</row>
    <row r="564" spans="1:40" ht="14.25" customHeight="1" x14ac:dyDescent="0.2">
      <c r="A564" s="4"/>
      <c r="B564" s="4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3"/>
      <c r="U564" s="2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</row>
    <row r="565" spans="1:40" ht="14.25" customHeight="1" x14ac:dyDescent="0.2">
      <c r="A565" s="4"/>
      <c r="B565" s="4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3"/>
      <c r="U565" s="2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</row>
    <row r="566" spans="1:40" ht="14.25" customHeight="1" x14ac:dyDescent="0.2">
      <c r="A566" s="4"/>
      <c r="B566" s="4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3"/>
      <c r="U566" s="2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</row>
    <row r="567" spans="1:40" ht="14.25" customHeight="1" x14ac:dyDescent="0.2">
      <c r="A567" s="4"/>
      <c r="B567" s="4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3"/>
      <c r="U567" s="2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</row>
    <row r="568" spans="1:40" ht="14.25" customHeight="1" x14ac:dyDescent="0.2">
      <c r="A568" s="4"/>
      <c r="B568" s="4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3"/>
      <c r="U568" s="2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</row>
    <row r="569" spans="1:40" ht="14.25" customHeight="1" x14ac:dyDescent="0.2">
      <c r="A569" s="4"/>
      <c r="B569" s="4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3"/>
      <c r="U569" s="2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</row>
    <row r="570" spans="1:40" ht="14.25" customHeight="1" x14ac:dyDescent="0.2">
      <c r="A570" s="4"/>
      <c r="B570" s="4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3"/>
      <c r="U570" s="2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</row>
    <row r="571" spans="1:40" ht="14.25" customHeight="1" x14ac:dyDescent="0.2">
      <c r="A571" s="4"/>
      <c r="B571" s="4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3"/>
      <c r="U571" s="2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</row>
    <row r="572" spans="1:40" ht="14.25" customHeight="1" x14ac:dyDescent="0.2">
      <c r="A572" s="4"/>
      <c r="B572" s="4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3"/>
      <c r="U572" s="2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</row>
    <row r="573" spans="1:40" ht="14.25" customHeight="1" x14ac:dyDescent="0.2">
      <c r="A573" s="4"/>
      <c r="B573" s="4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3"/>
      <c r="U573" s="2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</row>
    <row r="574" spans="1:40" ht="14.25" customHeight="1" x14ac:dyDescent="0.2">
      <c r="A574" s="4"/>
      <c r="B574" s="4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3"/>
      <c r="U574" s="2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</row>
    <row r="575" spans="1:40" ht="14.25" customHeight="1" x14ac:dyDescent="0.2">
      <c r="A575" s="4"/>
      <c r="B575" s="4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3"/>
      <c r="U575" s="2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</row>
    <row r="576" spans="1:40" ht="14.25" customHeight="1" x14ac:dyDescent="0.2">
      <c r="A576" s="4"/>
      <c r="B576" s="4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3"/>
      <c r="U576" s="2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</row>
    <row r="577" spans="1:40" ht="14.25" customHeight="1" x14ac:dyDescent="0.2">
      <c r="A577" s="4"/>
      <c r="B577" s="4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3"/>
      <c r="U577" s="2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</row>
    <row r="578" spans="1:40" ht="14.25" customHeight="1" x14ac:dyDescent="0.2">
      <c r="A578" s="4"/>
      <c r="B578" s="4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3"/>
      <c r="U578" s="2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</row>
    <row r="579" spans="1:40" ht="14.25" customHeight="1" x14ac:dyDescent="0.2">
      <c r="A579" s="4"/>
      <c r="B579" s="4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3"/>
      <c r="U579" s="2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</row>
    <row r="580" spans="1:40" ht="14.25" customHeight="1" x14ac:dyDescent="0.2">
      <c r="A580" s="4"/>
      <c r="B580" s="4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3"/>
      <c r="U580" s="2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</row>
    <row r="581" spans="1:40" ht="14.25" customHeight="1" x14ac:dyDescent="0.2">
      <c r="A581" s="4"/>
      <c r="B581" s="4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3"/>
      <c r="U581" s="2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</row>
    <row r="582" spans="1:40" ht="14.25" customHeight="1" x14ac:dyDescent="0.2">
      <c r="A582" s="4"/>
      <c r="B582" s="4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3"/>
      <c r="U582" s="2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</row>
    <row r="583" spans="1:40" ht="14.25" customHeight="1" x14ac:dyDescent="0.2">
      <c r="A583" s="4"/>
      <c r="B583" s="4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3"/>
      <c r="U583" s="2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</row>
    <row r="584" spans="1:40" ht="14.25" customHeight="1" x14ac:dyDescent="0.2">
      <c r="A584" s="4"/>
      <c r="B584" s="4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3"/>
      <c r="U584" s="2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</row>
    <row r="585" spans="1:40" ht="14.25" customHeight="1" x14ac:dyDescent="0.2">
      <c r="A585" s="4"/>
      <c r="B585" s="4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3"/>
      <c r="U585" s="2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</row>
    <row r="586" spans="1:40" ht="14.25" customHeight="1" x14ac:dyDescent="0.2">
      <c r="A586" s="4"/>
      <c r="B586" s="4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3"/>
      <c r="U586" s="2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</row>
    <row r="587" spans="1:40" ht="14.25" customHeight="1" x14ac:dyDescent="0.2">
      <c r="A587" s="4"/>
      <c r="B587" s="4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3"/>
      <c r="U587" s="2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</row>
    <row r="588" spans="1:40" ht="14.25" customHeight="1" x14ac:dyDescent="0.2">
      <c r="A588" s="4"/>
      <c r="B588" s="4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3"/>
      <c r="U588" s="2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</row>
    <row r="589" spans="1:40" ht="14.25" customHeight="1" x14ac:dyDescent="0.2">
      <c r="A589" s="4"/>
      <c r="B589" s="4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3"/>
      <c r="U589" s="2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</row>
    <row r="590" spans="1:40" ht="14.25" customHeight="1" x14ac:dyDescent="0.2">
      <c r="A590" s="4"/>
      <c r="B590" s="4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3"/>
      <c r="U590" s="2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</row>
    <row r="591" spans="1:40" ht="14.25" customHeight="1" x14ac:dyDescent="0.2">
      <c r="A591" s="4"/>
      <c r="B591" s="4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3"/>
      <c r="U591" s="2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</row>
    <row r="592" spans="1:40" ht="14.25" customHeight="1" x14ac:dyDescent="0.2">
      <c r="A592" s="4"/>
      <c r="B592" s="4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3"/>
      <c r="U592" s="2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</row>
    <row r="593" spans="1:40" ht="14.25" customHeight="1" x14ac:dyDescent="0.2">
      <c r="A593" s="4"/>
      <c r="B593" s="4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3"/>
      <c r="U593" s="2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</row>
    <row r="594" spans="1:40" ht="14.25" customHeight="1" x14ac:dyDescent="0.2">
      <c r="A594" s="4"/>
      <c r="B594" s="4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3"/>
      <c r="U594" s="2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</row>
    <row r="595" spans="1:40" ht="14.25" customHeight="1" x14ac:dyDescent="0.2">
      <c r="A595" s="4"/>
      <c r="B595" s="4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3"/>
      <c r="U595" s="2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</row>
    <row r="596" spans="1:40" ht="14.25" customHeight="1" x14ac:dyDescent="0.2">
      <c r="A596" s="4"/>
      <c r="B596" s="4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3"/>
      <c r="U596" s="2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</row>
    <row r="597" spans="1:40" ht="14.25" customHeight="1" x14ac:dyDescent="0.2">
      <c r="A597" s="4"/>
      <c r="B597" s="4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3"/>
      <c r="U597" s="2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</row>
    <row r="598" spans="1:40" ht="14.25" customHeight="1" x14ac:dyDescent="0.2">
      <c r="A598" s="4"/>
      <c r="B598" s="4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3"/>
      <c r="U598" s="2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</row>
    <row r="599" spans="1:40" ht="14.25" customHeight="1" x14ac:dyDescent="0.2">
      <c r="A599" s="4"/>
      <c r="B599" s="4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3"/>
      <c r="U599" s="2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</row>
    <row r="600" spans="1:40" ht="14.25" customHeight="1" x14ac:dyDescent="0.2">
      <c r="A600" s="4"/>
      <c r="B600" s="4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3"/>
      <c r="U600" s="2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</row>
    <row r="601" spans="1:40" ht="14.25" customHeight="1" x14ac:dyDescent="0.2">
      <c r="A601" s="4"/>
      <c r="B601" s="4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3"/>
      <c r="U601" s="2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</row>
    <row r="602" spans="1:40" ht="14.25" customHeight="1" x14ac:dyDescent="0.2">
      <c r="A602" s="4"/>
      <c r="B602" s="4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3"/>
      <c r="U602" s="2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</row>
    <row r="603" spans="1:40" ht="14.25" customHeight="1" x14ac:dyDescent="0.2">
      <c r="A603" s="4"/>
      <c r="B603" s="4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3"/>
      <c r="U603" s="2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</row>
    <row r="604" spans="1:40" ht="14.25" customHeight="1" x14ac:dyDescent="0.2">
      <c r="A604" s="4"/>
      <c r="B604" s="4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3"/>
      <c r="U604" s="2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</row>
    <row r="605" spans="1:40" ht="14.25" customHeight="1" x14ac:dyDescent="0.2">
      <c r="A605" s="4"/>
      <c r="B605" s="4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3"/>
      <c r="U605" s="2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</row>
    <row r="606" spans="1:40" ht="14.25" customHeight="1" x14ac:dyDescent="0.2">
      <c r="A606" s="4"/>
      <c r="B606" s="4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3"/>
      <c r="U606" s="2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</row>
    <row r="607" spans="1:40" ht="14.25" customHeight="1" x14ac:dyDescent="0.2">
      <c r="A607" s="4"/>
      <c r="B607" s="4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"/>
      <c r="U607" s="2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</row>
    <row r="608" spans="1:40" ht="14.25" customHeight="1" x14ac:dyDescent="0.2">
      <c r="A608" s="4"/>
      <c r="B608" s="4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3"/>
      <c r="U608" s="2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</row>
    <row r="609" spans="1:40" ht="14.25" customHeight="1" x14ac:dyDescent="0.2">
      <c r="A609" s="4"/>
      <c r="B609" s="4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3"/>
      <c r="U609" s="2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</row>
    <row r="610" spans="1:40" ht="14.25" customHeight="1" x14ac:dyDescent="0.2">
      <c r="A610" s="4"/>
      <c r="B610" s="4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3"/>
      <c r="U610" s="2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</row>
    <row r="611" spans="1:40" ht="14.25" customHeight="1" x14ac:dyDescent="0.2">
      <c r="A611" s="4"/>
      <c r="B611" s="4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3"/>
      <c r="U611" s="2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</row>
    <row r="612" spans="1:40" ht="14.25" customHeight="1" x14ac:dyDescent="0.2">
      <c r="A612" s="4"/>
      <c r="B612" s="4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3"/>
      <c r="U612" s="2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</row>
    <row r="613" spans="1:40" ht="14.25" customHeight="1" x14ac:dyDescent="0.2">
      <c r="A613" s="4"/>
      <c r="B613" s="4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3"/>
      <c r="U613" s="2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</row>
    <row r="614" spans="1:40" ht="14.25" customHeight="1" x14ac:dyDescent="0.2">
      <c r="A614" s="4"/>
      <c r="B614" s="4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3"/>
      <c r="U614" s="2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</row>
    <row r="615" spans="1:40" ht="14.25" customHeight="1" x14ac:dyDescent="0.2">
      <c r="A615" s="4"/>
      <c r="B615" s="4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3"/>
      <c r="U615" s="2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</row>
    <row r="616" spans="1:40" ht="14.25" customHeight="1" x14ac:dyDescent="0.2">
      <c r="A616" s="4"/>
      <c r="B616" s="4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3"/>
      <c r="U616" s="2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</row>
    <row r="617" spans="1:40" ht="14.25" customHeight="1" x14ac:dyDescent="0.2">
      <c r="A617" s="4"/>
      <c r="B617" s="4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3"/>
      <c r="U617" s="2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</row>
    <row r="618" spans="1:40" ht="14.25" customHeight="1" x14ac:dyDescent="0.2">
      <c r="A618" s="4"/>
      <c r="B618" s="4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3"/>
      <c r="U618" s="2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</row>
    <row r="619" spans="1:40" ht="14.25" customHeight="1" x14ac:dyDescent="0.2">
      <c r="A619" s="4"/>
      <c r="B619" s="4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3"/>
      <c r="U619" s="2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</row>
    <row r="620" spans="1:40" ht="14.25" customHeight="1" x14ac:dyDescent="0.2">
      <c r="A620" s="4"/>
      <c r="B620" s="4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3"/>
      <c r="U620" s="2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</row>
    <row r="621" spans="1:40" ht="14.25" customHeight="1" x14ac:dyDescent="0.2">
      <c r="A621" s="4"/>
      <c r="B621" s="4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3"/>
      <c r="U621" s="2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</row>
    <row r="622" spans="1:40" ht="14.25" customHeight="1" x14ac:dyDescent="0.2">
      <c r="A622" s="4"/>
      <c r="B622" s="4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3"/>
      <c r="U622" s="2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</row>
    <row r="623" spans="1:40" ht="14.25" customHeight="1" x14ac:dyDescent="0.2">
      <c r="A623" s="4"/>
      <c r="B623" s="4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3"/>
      <c r="U623" s="2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</row>
    <row r="624" spans="1:40" ht="14.25" customHeight="1" x14ac:dyDescent="0.2">
      <c r="A624" s="4"/>
      <c r="B624" s="4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3"/>
      <c r="U624" s="2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</row>
    <row r="625" spans="1:40" ht="14.25" customHeight="1" x14ac:dyDescent="0.2">
      <c r="A625" s="4"/>
      <c r="B625" s="4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3"/>
      <c r="U625" s="2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</row>
    <row r="626" spans="1:40" ht="14.25" customHeight="1" x14ac:dyDescent="0.2">
      <c r="A626" s="4"/>
      <c r="B626" s="4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3"/>
      <c r="U626" s="2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</row>
    <row r="627" spans="1:40" ht="14.25" customHeight="1" x14ac:dyDescent="0.2">
      <c r="A627" s="4"/>
      <c r="B627" s="4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3"/>
      <c r="U627" s="2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</row>
    <row r="628" spans="1:40" ht="14.25" customHeight="1" x14ac:dyDescent="0.2">
      <c r="A628" s="4"/>
      <c r="B628" s="4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3"/>
      <c r="U628" s="2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</row>
    <row r="629" spans="1:40" ht="14.25" customHeight="1" x14ac:dyDescent="0.2">
      <c r="A629" s="4"/>
      <c r="B629" s="4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3"/>
      <c r="U629" s="2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</row>
    <row r="630" spans="1:40" ht="14.25" customHeight="1" x14ac:dyDescent="0.2">
      <c r="A630" s="4"/>
      <c r="B630" s="4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3"/>
      <c r="U630" s="2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</row>
    <row r="631" spans="1:40" ht="14.25" customHeight="1" x14ac:dyDescent="0.2">
      <c r="A631" s="4"/>
      <c r="B631" s="4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3"/>
      <c r="U631" s="2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</row>
    <row r="632" spans="1:40" ht="14.25" customHeight="1" x14ac:dyDescent="0.2">
      <c r="A632" s="4"/>
      <c r="B632" s="4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3"/>
      <c r="U632" s="2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</row>
    <row r="633" spans="1:40" ht="14.25" customHeight="1" x14ac:dyDescent="0.2">
      <c r="A633" s="4"/>
      <c r="B633" s="4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3"/>
      <c r="U633" s="2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</row>
    <row r="634" spans="1:40" ht="14.25" customHeight="1" x14ac:dyDescent="0.2">
      <c r="A634" s="4"/>
      <c r="B634" s="4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3"/>
      <c r="U634" s="2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</row>
    <row r="635" spans="1:40" ht="14.25" customHeight="1" x14ac:dyDescent="0.2">
      <c r="A635" s="4"/>
      <c r="B635" s="4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3"/>
      <c r="U635" s="2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</row>
    <row r="636" spans="1:40" ht="14.25" customHeight="1" x14ac:dyDescent="0.2">
      <c r="A636" s="4"/>
      <c r="B636" s="4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3"/>
      <c r="U636" s="2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</row>
    <row r="637" spans="1:40" ht="14.25" customHeight="1" x14ac:dyDescent="0.2">
      <c r="A637" s="4"/>
      <c r="B637" s="4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3"/>
      <c r="U637" s="2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</row>
    <row r="638" spans="1:40" ht="14.25" customHeight="1" x14ac:dyDescent="0.2">
      <c r="A638" s="4"/>
      <c r="B638" s="4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3"/>
      <c r="U638" s="2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</row>
    <row r="639" spans="1:40" ht="14.25" customHeight="1" x14ac:dyDescent="0.2">
      <c r="A639" s="4"/>
      <c r="B639" s="4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3"/>
      <c r="U639" s="2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</row>
    <row r="640" spans="1:40" ht="14.25" customHeight="1" x14ac:dyDescent="0.2">
      <c r="A640" s="4"/>
      <c r="B640" s="4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3"/>
      <c r="U640" s="2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</row>
    <row r="641" spans="1:40" ht="14.25" customHeight="1" x14ac:dyDescent="0.2">
      <c r="A641" s="4"/>
      <c r="B641" s="4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3"/>
      <c r="U641" s="2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</row>
    <row r="642" spans="1:40" ht="14.25" customHeight="1" x14ac:dyDescent="0.2">
      <c r="A642" s="4"/>
      <c r="B642" s="4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3"/>
      <c r="U642" s="2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</row>
    <row r="643" spans="1:40" ht="14.25" customHeight="1" x14ac:dyDescent="0.2">
      <c r="A643" s="4"/>
      <c r="B643" s="4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3"/>
      <c r="U643" s="2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</row>
    <row r="644" spans="1:40" ht="14.25" customHeight="1" x14ac:dyDescent="0.2">
      <c r="A644" s="4"/>
      <c r="B644" s="4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3"/>
      <c r="U644" s="2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</row>
    <row r="645" spans="1:40" ht="14.25" customHeight="1" x14ac:dyDescent="0.2">
      <c r="A645" s="4"/>
      <c r="B645" s="4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3"/>
      <c r="U645" s="2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</row>
    <row r="646" spans="1:40" ht="14.25" customHeight="1" x14ac:dyDescent="0.2">
      <c r="A646" s="4"/>
      <c r="B646" s="4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3"/>
      <c r="U646" s="2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</row>
    <row r="647" spans="1:40" ht="14.25" customHeight="1" x14ac:dyDescent="0.2">
      <c r="A647" s="4"/>
      <c r="B647" s="4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3"/>
      <c r="U647" s="2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</row>
    <row r="648" spans="1:40" ht="14.25" customHeight="1" x14ac:dyDescent="0.2">
      <c r="A648" s="4"/>
      <c r="B648" s="4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3"/>
      <c r="U648" s="2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</row>
    <row r="649" spans="1:40" ht="14.25" customHeight="1" x14ac:dyDescent="0.2">
      <c r="A649" s="4"/>
      <c r="B649" s="4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3"/>
      <c r="U649" s="2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</row>
    <row r="650" spans="1:40" ht="14.25" customHeight="1" x14ac:dyDescent="0.2">
      <c r="A650" s="4"/>
      <c r="B650" s="4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3"/>
      <c r="U650" s="2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</row>
    <row r="651" spans="1:40" ht="14.25" customHeight="1" x14ac:dyDescent="0.2">
      <c r="A651" s="4"/>
      <c r="B651" s="4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3"/>
      <c r="U651" s="2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</row>
    <row r="652" spans="1:40" ht="14.25" customHeight="1" x14ac:dyDescent="0.2">
      <c r="A652" s="4"/>
      <c r="B652" s="4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3"/>
      <c r="U652" s="2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</row>
    <row r="653" spans="1:40" ht="14.25" customHeight="1" x14ac:dyDescent="0.2">
      <c r="A653" s="4"/>
      <c r="B653" s="4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3"/>
      <c r="U653" s="2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</row>
    <row r="654" spans="1:40" ht="14.25" customHeight="1" x14ac:dyDescent="0.2">
      <c r="A654" s="4"/>
      <c r="B654" s="4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3"/>
      <c r="U654" s="2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</row>
    <row r="655" spans="1:40" ht="14.25" customHeight="1" x14ac:dyDescent="0.2">
      <c r="A655" s="4"/>
      <c r="B655" s="4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3"/>
      <c r="U655" s="2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</row>
    <row r="656" spans="1:40" ht="14.25" customHeight="1" x14ac:dyDescent="0.2">
      <c r="A656" s="4"/>
      <c r="B656" s="4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3"/>
      <c r="U656" s="2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</row>
    <row r="657" spans="1:40" ht="14.25" customHeight="1" x14ac:dyDescent="0.2">
      <c r="A657" s="4"/>
      <c r="B657" s="4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3"/>
      <c r="U657" s="2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</row>
    <row r="658" spans="1:40" ht="14.25" customHeight="1" x14ac:dyDescent="0.2">
      <c r="A658" s="4"/>
      <c r="B658" s="4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3"/>
      <c r="U658" s="2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</row>
    <row r="659" spans="1:40" ht="14.25" customHeight="1" x14ac:dyDescent="0.2">
      <c r="A659" s="4"/>
      <c r="B659" s="4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3"/>
      <c r="U659" s="2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</row>
    <row r="660" spans="1:40" ht="14.25" customHeight="1" x14ac:dyDescent="0.2">
      <c r="A660" s="4"/>
      <c r="B660" s="4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3"/>
      <c r="U660" s="2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</row>
    <row r="661" spans="1:40" ht="14.25" customHeight="1" x14ac:dyDescent="0.2">
      <c r="A661" s="4"/>
      <c r="B661" s="4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3"/>
      <c r="U661" s="2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</row>
    <row r="662" spans="1:40" ht="14.25" customHeight="1" x14ac:dyDescent="0.2">
      <c r="A662" s="4"/>
      <c r="B662" s="4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3"/>
      <c r="U662" s="2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</row>
    <row r="663" spans="1:40" ht="14.25" customHeight="1" x14ac:dyDescent="0.2">
      <c r="A663" s="4"/>
      <c r="B663" s="4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3"/>
      <c r="U663" s="2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</row>
    <row r="664" spans="1:40" ht="14.25" customHeight="1" x14ac:dyDescent="0.2">
      <c r="A664" s="4"/>
      <c r="B664" s="4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3"/>
      <c r="U664" s="2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</row>
    <row r="665" spans="1:40" ht="14.25" customHeight="1" x14ac:dyDescent="0.2">
      <c r="A665" s="4"/>
      <c r="B665" s="4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3"/>
      <c r="U665" s="2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</row>
    <row r="666" spans="1:40" ht="14.25" customHeight="1" x14ac:dyDescent="0.2">
      <c r="A666" s="4"/>
      <c r="B666" s="4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3"/>
      <c r="U666" s="2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</row>
    <row r="667" spans="1:40" ht="14.25" customHeight="1" x14ac:dyDescent="0.2">
      <c r="A667" s="4"/>
      <c r="B667" s="4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3"/>
      <c r="U667" s="2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</row>
    <row r="668" spans="1:40" ht="14.25" customHeight="1" x14ac:dyDescent="0.2">
      <c r="A668" s="4"/>
      <c r="B668" s="4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3"/>
      <c r="U668" s="2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</row>
    <row r="669" spans="1:40" ht="14.25" customHeight="1" x14ac:dyDescent="0.2">
      <c r="A669" s="4"/>
      <c r="B669" s="4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3"/>
      <c r="U669" s="2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</row>
    <row r="670" spans="1:40" ht="14.25" customHeight="1" x14ac:dyDescent="0.2">
      <c r="A670" s="4"/>
      <c r="B670" s="4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3"/>
      <c r="U670" s="2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</row>
    <row r="671" spans="1:40" ht="14.25" customHeight="1" x14ac:dyDescent="0.2">
      <c r="A671" s="4"/>
      <c r="B671" s="4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3"/>
      <c r="U671" s="2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</row>
    <row r="672" spans="1:40" ht="14.25" customHeight="1" x14ac:dyDescent="0.2">
      <c r="A672" s="4"/>
      <c r="B672" s="4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3"/>
      <c r="U672" s="2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</row>
    <row r="673" spans="1:40" ht="14.25" customHeight="1" x14ac:dyDescent="0.2">
      <c r="A673" s="4"/>
      <c r="B673" s="4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3"/>
      <c r="U673" s="2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</row>
    <row r="674" spans="1:40" ht="14.25" customHeight="1" x14ac:dyDescent="0.2">
      <c r="A674" s="4"/>
      <c r="B674" s="4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3"/>
      <c r="U674" s="2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</row>
    <row r="675" spans="1:40" ht="14.25" customHeight="1" x14ac:dyDescent="0.2">
      <c r="A675" s="4"/>
      <c r="B675" s="4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3"/>
      <c r="U675" s="2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</row>
    <row r="676" spans="1:40" ht="14.25" customHeight="1" x14ac:dyDescent="0.2">
      <c r="A676" s="4"/>
      <c r="B676" s="4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3"/>
      <c r="U676" s="2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</row>
    <row r="677" spans="1:40" ht="14.25" customHeight="1" x14ac:dyDescent="0.2">
      <c r="A677" s="4"/>
      <c r="B677" s="4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3"/>
      <c r="U677" s="2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</row>
    <row r="678" spans="1:40" ht="14.25" customHeight="1" x14ac:dyDescent="0.2">
      <c r="A678" s="4"/>
      <c r="B678" s="4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3"/>
      <c r="U678" s="2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</row>
    <row r="679" spans="1:40" ht="14.25" customHeight="1" x14ac:dyDescent="0.2">
      <c r="A679" s="4"/>
      <c r="B679" s="4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3"/>
      <c r="U679" s="2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</row>
    <row r="680" spans="1:40" ht="14.25" customHeight="1" x14ac:dyDescent="0.2">
      <c r="A680" s="4"/>
      <c r="B680" s="4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3"/>
      <c r="U680" s="2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</row>
    <row r="681" spans="1:40" ht="14.25" customHeight="1" x14ac:dyDescent="0.2">
      <c r="A681" s="4"/>
      <c r="B681" s="4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3"/>
      <c r="U681" s="2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</row>
    <row r="682" spans="1:40" ht="14.25" customHeight="1" x14ac:dyDescent="0.2">
      <c r="A682" s="4"/>
      <c r="B682" s="4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"/>
      <c r="U682" s="2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</row>
    <row r="683" spans="1:40" ht="14.25" customHeight="1" x14ac:dyDescent="0.2">
      <c r="A683" s="4"/>
      <c r="B683" s="4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3"/>
      <c r="U683" s="2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</row>
    <row r="684" spans="1:40" ht="14.25" customHeight="1" x14ac:dyDescent="0.2">
      <c r="A684" s="4"/>
      <c r="B684" s="4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3"/>
      <c r="U684" s="2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</row>
    <row r="685" spans="1:40" ht="14.25" customHeight="1" x14ac:dyDescent="0.2">
      <c r="A685" s="4"/>
      <c r="B685" s="4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3"/>
      <c r="U685" s="2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</row>
    <row r="686" spans="1:40" ht="14.25" customHeight="1" x14ac:dyDescent="0.2">
      <c r="A686" s="4"/>
      <c r="B686" s="4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3"/>
      <c r="U686" s="2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</row>
    <row r="687" spans="1:40" ht="14.25" customHeight="1" x14ac:dyDescent="0.2">
      <c r="A687" s="4"/>
      <c r="B687" s="4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3"/>
      <c r="U687" s="2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</row>
    <row r="688" spans="1:40" ht="14.25" customHeight="1" x14ac:dyDescent="0.2">
      <c r="A688" s="4"/>
      <c r="B688" s="4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3"/>
      <c r="U688" s="2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</row>
    <row r="689" spans="1:40" ht="14.25" customHeight="1" x14ac:dyDescent="0.2">
      <c r="A689" s="4"/>
      <c r="B689" s="4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3"/>
      <c r="U689" s="2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</row>
    <row r="690" spans="1:40" ht="14.25" customHeight="1" x14ac:dyDescent="0.2">
      <c r="A690" s="4"/>
      <c r="B690" s="4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3"/>
      <c r="U690" s="2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</row>
    <row r="691" spans="1:40" ht="14.25" customHeight="1" x14ac:dyDescent="0.2">
      <c r="A691" s="4"/>
      <c r="B691" s="4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3"/>
      <c r="U691" s="2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</row>
    <row r="692" spans="1:40" ht="14.25" customHeight="1" x14ac:dyDescent="0.2">
      <c r="A692" s="4"/>
      <c r="B692" s="4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3"/>
      <c r="U692" s="2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</row>
    <row r="693" spans="1:40" ht="14.25" customHeight="1" x14ac:dyDescent="0.2">
      <c r="A693" s="4"/>
      <c r="B693" s="4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3"/>
      <c r="U693" s="2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</row>
    <row r="694" spans="1:40" ht="14.25" customHeight="1" x14ac:dyDescent="0.2">
      <c r="A694" s="4"/>
      <c r="B694" s="4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3"/>
      <c r="U694" s="2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</row>
    <row r="695" spans="1:40" ht="14.25" customHeight="1" x14ac:dyDescent="0.2">
      <c r="A695" s="4"/>
      <c r="B695" s="4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3"/>
      <c r="U695" s="2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</row>
    <row r="696" spans="1:40" ht="14.25" customHeight="1" x14ac:dyDescent="0.2">
      <c r="A696" s="4"/>
      <c r="B696" s="4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3"/>
      <c r="U696" s="2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</row>
    <row r="697" spans="1:40" ht="14.25" customHeight="1" x14ac:dyDescent="0.2">
      <c r="A697" s="4"/>
      <c r="B697" s="4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3"/>
      <c r="U697" s="2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</row>
    <row r="698" spans="1:40" ht="14.25" customHeight="1" x14ac:dyDescent="0.2">
      <c r="A698" s="4"/>
      <c r="B698" s="4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3"/>
      <c r="U698" s="2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</row>
    <row r="699" spans="1:40" ht="14.25" customHeight="1" x14ac:dyDescent="0.2">
      <c r="A699" s="4"/>
      <c r="B699" s="4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3"/>
      <c r="U699" s="2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</row>
    <row r="700" spans="1:40" ht="14.25" customHeight="1" x14ac:dyDescent="0.2">
      <c r="A700" s="4"/>
      <c r="B700" s="4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3"/>
      <c r="U700" s="2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</row>
    <row r="701" spans="1:40" ht="14.25" customHeight="1" x14ac:dyDescent="0.2">
      <c r="A701" s="4"/>
      <c r="B701" s="4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3"/>
      <c r="U701" s="2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</row>
    <row r="702" spans="1:40" ht="14.25" customHeight="1" x14ac:dyDescent="0.2">
      <c r="A702" s="4"/>
      <c r="B702" s="4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3"/>
      <c r="U702" s="2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</row>
    <row r="703" spans="1:40" ht="14.25" customHeight="1" x14ac:dyDescent="0.2">
      <c r="A703" s="4"/>
      <c r="B703" s="4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3"/>
      <c r="U703" s="2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</row>
    <row r="704" spans="1:40" ht="14.25" customHeight="1" x14ac:dyDescent="0.2">
      <c r="A704" s="4"/>
      <c r="B704" s="4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3"/>
      <c r="U704" s="2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</row>
    <row r="705" spans="1:40" ht="14.25" customHeight="1" x14ac:dyDescent="0.2">
      <c r="A705" s="4"/>
      <c r="B705" s="4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3"/>
      <c r="U705" s="2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</row>
    <row r="706" spans="1:40" ht="14.25" customHeight="1" x14ac:dyDescent="0.2">
      <c r="A706" s="4"/>
      <c r="B706" s="4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3"/>
      <c r="U706" s="2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</row>
    <row r="707" spans="1:40" ht="14.25" customHeight="1" x14ac:dyDescent="0.2">
      <c r="A707" s="4"/>
      <c r="B707" s="4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3"/>
      <c r="U707" s="2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</row>
    <row r="708" spans="1:40" ht="14.25" customHeight="1" x14ac:dyDescent="0.2">
      <c r="A708" s="4"/>
      <c r="B708" s="4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3"/>
      <c r="U708" s="2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</row>
    <row r="709" spans="1:40" ht="14.25" customHeight="1" x14ac:dyDescent="0.2">
      <c r="A709" s="4"/>
      <c r="B709" s="4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3"/>
      <c r="U709" s="2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</row>
    <row r="710" spans="1:40" ht="14.25" customHeight="1" x14ac:dyDescent="0.2">
      <c r="A710" s="4"/>
      <c r="B710" s="4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3"/>
      <c r="U710" s="2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</row>
    <row r="711" spans="1:40" ht="14.25" customHeight="1" x14ac:dyDescent="0.2">
      <c r="A711" s="4"/>
      <c r="B711" s="4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3"/>
      <c r="U711" s="2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</row>
    <row r="712" spans="1:40" ht="14.25" customHeight="1" x14ac:dyDescent="0.2">
      <c r="A712" s="4"/>
      <c r="B712" s="4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3"/>
      <c r="U712" s="2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</row>
    <row r="713" spans="1:40" ht="14.25" customHeight="1" x14ac:dyDescent="0.2">
      <c r="A713" s="4"/>
      <c r="B713" s="4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3"/>
      <c r="U713" s="2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</row>
    <row r="714" spans="1:40" ht="14.25" customHeight="1" x14ac:dyDescent="0.2">
      <c r="A714" s="4"/>
      <c r="B714" s="4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3"/>
      <c r="U714" s="2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</row>
    <row r="715" spans="1:40" ht="14.25" customHeight="1" x14ac:dyDescent="0.2">
      <c r="A715" s="4"/>
      <c r="B715" s="4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3"/>
      <c r="U715" s="2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</row>
    <row r="716" spans="1:40" ht="14.25" customHeight="1" x14ac:dyDescent="0.2">
      <c r="A716" s="4"/>
      <c r="B716" s="4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3"/>
      <c r="U716" s="2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</row>
    <row r="717" spans="1:40" ht="14.25" customHeight="1" x14ac:dyDescent="0.2">
      <c r="A717" s="4"/>
      <c r="B717" s="4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3"/>
      <c r="U717" s="2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</row>
    <row r="718" spans="1:40" ht="14.25" customHeight="1" x14ac:dyDescent="0.2">
      <c r="A718" s="4"/>
      <c r="B718" s="4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3"/>
      <c r="U718" s="2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</row>
    <row r="719" spans="1:40" ht="14.25" customHeight="1" x14ac:dyDescent="0.2">
      <c r="A719" s="4"/>
      <c r="B719" s="4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3"/>
      <c r="U719" s="2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</row>
    <row r="720" spans="1:40" ht="14.25" customHeight="1" x14ac:dyDescent="0.2">
      <c r="A720" s="4"/>
      <c r="B720" s="4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3"/>
      <c r="U720" s="2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</row>
    <row r="721" spans="1:40" ht="14.25" customHeight="1" x14ac:dyDescent="0.2">
      <c r="A721" s="4"/>
      <c r="B721" s="4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3"/>
      <c r="U721" s="2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</row>
    <row r="722" spans="1:40" ht="14.25" customHeight="1" x14ac:dyDescent="0.2">
      <c r="A722" s="4"/>
      <c r="B722" s="4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3"/>
      <c r="U722" s="2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</row>
    <row r="723" spans="1:40" ht="14.25" customHeight="1" x14ac:dyDescent="0.2">
      <c r="A723" s="4"/>
      <c r="B723" s="4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3"/>
      <c r="U723" s="2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</row>
    <row r="724" spans="1:40" ht="14.25" customHeight="1" x14ac:dyDescent="0.2">
      <c r="A724" s="4"/>
      <c r="B724" s="4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3"/>
      <c r="U724" s="2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</row>
    <row r="725" spans="1:40" ht="14.25" customHeight="1" x14ac:dyDescent="0.2">
      <c r="A725" s="4"/>
      <c r="B725" s="4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3"/>
      <c r="U725" s="2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</row>
    <row r="726" spans="1:40" ht="14.25" customHeight="1" x14ac:dyDescent="0.2">
      <c r="A726" s="4"/>
      <c r="B726" s="4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3"/>
      <c r="U726" s="2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</row>
    <row r="727" spans="1:40" ht="14.25" customHeight="1" x14ac:dyDescent="0.2">
      <c r="A727" s="4"/>
      <c r="B727" s="4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3"/>
      <c r="U727" s="2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</row>
    <row r="728" spans="1:40" ht="14.25" customHeight="1" x14ac:dyDescent="0.2">
      <c r="A728" s="4"/>
      <c r="B728" s="4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3"/>
      <c r="U728" s="2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</row>
    <row r="729" spans="1:40" ht="14.25" customHeight="1" x14ac:dyDescent="0.2">
      <c r="A729" s="4"/>
      <c r="B729" s="4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3"/>
      <c r="U729" s="2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</row>
    <row r="730" spans="1:40" ht="14.25" customHeight="1" x14ac:dyDescent="0.2">
      <c r="A730" s="4"/>
      <c r="B730" s="4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3"/>
      <c r="U730" s="2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</row>
    <row r="731" spans="1:40" ht="14.25" customHeight="1" x14ac:dyDescent="0.2">
      <c r="A731" s="4"/>
      <c r="B731" s="4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3"/>
      <c r="U731" s="2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</row>
    <row r="732" spans="1:40" ht="14.25" customHeight="1" x14ac:dyDescent="0.2">
      <c r="A732" s="4"/>
      <c r="B732" s="4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3"/>
      <c r="U732" s="2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</row>
    <row r="733" spans="1:40" ht="14.25" customHeight="1" x14ac:dyDescent="0.2">
      <c r="A733" s="4"/>
      <c r="B733" s="4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3"/>
      <c r="U733" s="2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</row>
    <row r="734" spans="1:40" ht="14.25" customHeight="1" x14ac:dyDescent="0.2">
      <c r="A734" s="4"/>
      <c r="B734" s="4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3"/>
      <c r="U734" s="2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</row>
    <row r="735" spans="1:40" ht="14.25" customHeight="1" x14ac:dyDescent="0.2">
      <c r="A735" s="4"/>
      <c r="B735" s="4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3"/>
      <c r="U735" s="2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</row>
    <row r="736" spans="1:40" ht="14.25" customHeight="1" x14ac:dyDescent="0.2">
      <c r="A736" s="4"/>
      <c r="B736" s="4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3"/>
      <c r="U736" s="2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</row>
    <row r="737" spans="1:40" ht="14.25" customHeight="1" x14ac:dyDescent="0.2">
      <c r="A737" s="4"/>
      <c r="B737" s="4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3"/>
      <c r="U737" s="2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</row>
    <row r="738" spans="1:40" ht="14.25" customHeight="1" x14ac:dyDescent="0.2">
      <c r="A738" s="4"/>
      <c r="B738" s="4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3"/>
      <c r="U738" s="2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</row>
    <row r="739" spans="1:40" ht="14.25" customHeight="1" x14ac:dyDescent="0.2">
      <c r="A739" s="4"/>
      <c r="B739" s="4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3"/>
      <c r="U739" s="2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</row>
    <row r="740" spans="1:40" ht="14.25" customHeight="1" x14ac:dyDescent="0.2">
      <c r="A740" s="4"/>
      <c r="B740" s="4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3"/>
      <c r="U740" s="2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</row>
    <row r="741" spans="1:40" ht="14.25" customHeight="1" x14ac:dyDescent="0.2">
      <c r="A741" s="4"/>
      <c r="B741" s="4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3"/>
      <c r="U741" s="2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</row>
    <row r="742" spans="1:40" ht="14.25" customHeight="1" x14ac:dyDescent="0.2">
      <c r="A742" s="4"/>
      <c r="B742" s="4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3"/>
      <c r="U742" s="2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</row>
    <row r="743" spans="1:40" ht="14.25" customHeight="1" x14ac:dyDescent="0.2">
      <c r="A743" s="4"/>
      <c r="B743" s="4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3"/>
      <c r="U743" s="2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</row>
    <row r="744" spans="1:40" ht="14.25" customHeight="1" x14ac:dyDescent="0.2">
      <c r="A744" s="4"/>
      <c r="B744" s="4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3"/>
      <c r="U744" s="2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</row>
    <row r="745" spans="1:40" ht="14.25" customHeight="1" x14ac:dyDescent="0.2">
      <c r="A745" s="4"/>
      <c r="B745" s="4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3"/>
      <c r="U745" s="2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</row>
    <row r="746" spans="1:40" ht="14.25" customHeight="1" x14ac:dyDescent="0.2">
      <c r="A746" s="4"/>
      <c r="B746" s="4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3"/>
      <c r="U746" s="2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</row>
    <row r="747" spans="1:40" ht="14.25" customHeight="1" x14ac:dyDescent="0.2">
      <c r="A747" s="4"/>
      <c r="B747" s="4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3"/>
      <c r="U747" s="2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</row>
    <row r="748" spans="1:40" ht="14.25" customHeight="1" x14ac:dyDescent="0.2">
      <c r="A748" s="4"/>
      <c r="B748" s="4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3"/>
      <c r="U748" s="2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</row>
    <row r="749" spans="1:40" ht="14.25" customHeight="1" x14ac:dyDescent="0.2">
      <c r="A749" s="4"/>
      <c r="B749" s="4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3"/>
      <c r="U749" s="2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</row>
    <row r="750" spans="1:40" ht="14.25" customHeight="1" x14ac:dyDescent="0.2">
      <c r="A750" s="4"/>
      <c r="B750" s="4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3"/>
      <c r="U750" s="2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</row>
    <row r="751" spans="1:40" ht="14.25" customHeight="1" x14ac:dyDescent="0.2">
      <c r="A751" s="4"/>
      <c r="B751" s="4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3"/>
      <c r="U751" s="2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</row>
    <row r="752" spans="1:40" ht="14.25" customHeight="1" x14ac:dyDescent="0.2">
      <c r="A752" s="4"/>
      <c r="B752" s="4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3"/>
      <c r="U752" s="2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</row>
    <row r="753" spans="1:40" ht="14.25" customHeight="1" x14ac:dyDescent="0.2">
      <c r="A753" s="4"/>
      <c r="B753" s="4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3"/>
      <c r="U753" s="2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</row>
    <row r="754" spans="1:40" ht="14.25" customHeight="1" x14ac:dyDescent="0.2">
      <c r="A754" s="4"/>
      <c r="B754" s="4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3"/>
      <c r="U754" s="2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</row>
    <row r="755" spans="1:40" ht="14.25" customHeight="1" x14ac:dyDescent="0.2">
      <c r="A755" s="4"/>
      <c r="B755" s="4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3"/>
      <c r="U755" s="2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</row>
    <row r="756" spans="1:40" ht="14.25" customHeight="1" x14ac:dyDescent="0.2">
      <c r="A756" s="4"/>
      <c r="B756" s="4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3"/>
      <c r="U756" s="2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</row>
    <row r="757" spans="1:40" ht="14.25" customHeight="1" x14ac:dyDescent="0.2">
      <c r="A757" s="4"/>
      <c r="B757" s="4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"/>
      <c r="U757" s="2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</row>
    <row r="758" spans="1:40" ht="14.25" customHeight="1" x14ac:dyDescent="0.2">
      <c r="A758" s="4"/>
      <c r="B758" s="4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3"/>
      <c r="U758" s="2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</row>
    <row r="759" spans="1:40" ht="14.25" customHeight="1" x14ac:dyDescent="0.2">
      <c r="A759" s="4"/>
      <c r="B759" s="4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3"/>
      <c r="U759" s="2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</row>
    <row r="760" spans="1:40" ht="14.25" customHeight="1" x14ac:dyDescent="0.2">
      <c r="A760" s="4"/>
      <c r="B760" s="4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3"/>
      <c r="U760" s="2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</row>
    <row r="761" spans="1:40" ht="14.25" customHeight="1" x14ac:dyDescent="0.2">
      <c r="A761" s="4"/>
      <c r="B761" s="4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3"/>
      <c r="U761" s="2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</row>
    <row r="762" spans="1:40" ht="14.25" customHeight="1" x14ac:dyDescent="0.2">
      <c r="A762" s="4"/>
      <c r="B762" s="4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3"/>
      <c r="U762" s="2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</row>
    <row r="763" spans="1:40" ht="14.25" customHeight="1" x14ac:dyDescent="0.2">
      <c r="A763" s="4"/>
      <c r="B763" s="4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3"/>
      <c r="U763" s="2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</row>
    <row r="764" spans="1:40" ht="14.25" customHeight="1" x14ac:dyDescent="0.2">
      <c r="A764" s="4"/>
      <c r="B764" s="4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3"/>
      <c r="U764" s="2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</row>
    <row r="765" spans="1:40" ht="14.25" customHeight="1" x14ac:dyDescent="0.2">
      <c r="A765" s="4"/>
      <c r="B765" s="4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3"/>
      <c r="U765" s="2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</row>
    <row r="766" spans="1:40" ht="14.25" customHeight="1" x14ac:dyDescent="0.2">
      <c r="A766" s="4"/>
      <c r="B766" s="4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3"/>
      <c r="U766" s="2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</row>
    <row r="767" spans="1:40" ht="14.25" customHeight="1" x14ac:dyDescent="0.2">
      <c r="A767" s="4"/>
      <c r="B767" s="4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3"/>
      <c r="U767" s="2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</row>
    <row r="768" spans="1:40" ht="14.25" customHeight="1" x14ac:dyDescent="0.2">
      <c r="A768" s="4"/>
      <c r="B768" s="4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3"/>
      <c r="U768" s="2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</row>
    <row r="769" spans="1:40" ht="14.25" customHeight="1" x14ac:dyDescent="0.2">
      <c r="A769" s="4"/>
      <c r="B769" s="4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3"/>
      <c r="U769" s="2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</row>
    <row r="770" spans="1:40" ht="14.25" customHeight="1" x14ac:dyDescent="0.2">
      <c r="A770" s="4"/>
      <c r="B770" s="4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3"/>
      <c r="U770" s="2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</row>
    <row r="771" spans="1:40" ht="14.25" customHeight="1" x14ac:dyDescent="0.2">
      <c r="A771" s="4"/>
      <c r="B771" s="4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3"/>
      <c r="U771" s="2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</row>
    <row r="772" spans="1:40" ht="14.25" customHeight="1" x14ac:dyDescent="0.2">
      <c r="A772" s="4"/>
      <c r="B772" s="4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3"/>
      <c r="U772" s="2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</row>
    <row r="773" spans="1:40" ht="14.25" customHeight="1" x14ac:dyDescent="0.2">
      <c r="A773" s="4"/>
      <c r="B773" s="4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3"/>
      <c r="U773" s="2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</row>
    <row r="774" spans="1:40" ht="14.25" customHeight="1" x14ac:dyDescent="0.2">
      <c r="A774" s="4"/>
      <c r="B774" s="4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3"/>
      <c r="U774" s="2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</row>
    <row r="775" spans="1:40" ht="14.25" customHeight="1" x14ac:dyDescent="0.2">
      <c r="A775" s="4"/>
      <c r="B775" s="4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3"/>
      <c r="U775" s="2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</row>
    <row r="776" spans="1:40" ht="14.25" customHeight="1" x14ac:dyDescent="0.2">
      <c r="A776" s="4"/>
      <c r="B776" s="4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3"/>
      <c r="U776" s="2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</row>
    <row r="777" spans="1:40" ht="14.25" customHeight="1" x14ac:dyDescent="0.2">
      <c r="A777" s="4"/>
      <c r="B777" s="4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3"/>
      <c r="U777" s="2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</row>
    <row r="778" spans="1:40" ht="14.25" customHeight="1" x14ac:dyDescent="0.2">
      <c r="A778" s="4"/>
      <c r="B778" s="4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3"/>
      <c r="U778" s="2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</row>
    <row r="779" spans="1:40" ht="14.25" customHeight="1" x14ac:dyDescent="0.2">
      <c r="A779" s="4"/>
      <c r="B779" s="4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3"/>
      <c r="U779" s="2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</row>
    <row r="780" spans="1:40" ht="14.25" customHeight="1" x14ac:dyDescent="0.2">
      <c r="A780" s="4"/>
      <c r="B780" s="4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3"/>
      <c r="U780" s="2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</row>
    <row r="781" spans="1:40" ht="14.25" customHeight="1" x14ac:dyDescent="0.2">
      <c r="A781" s="4"/>
      <c r="B781" s="4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3"/>
      <c r="U781" s="2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</row>
    <row r="782" spans="1:40" ht="14.25" customHeight="1" x14ac:dyDescent="0.2">
      <c r="A782" s="4"/>
      <c r="B782" s="4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3"/>
      <c r="U782" s="2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</row>
    <row r="783" spans="1:40" ht="14.25" customHeight="1" x14ac:dyDescent="0.2">
      <c r="A783" s="4"/>
      <c r="B783" s="4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3"/>
      <c r="U783" s="2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</row>
    <row r="784" spans="1:40" ht="14.25" customHeight="1" x14ac:dyDescent="0.2">
      <c r="A784" s="4"/>
      <c r="B784" s="4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3"/>
      <c r="U784" s="2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</row>
    <row r="785" spans="1:40" ht="14.25" customHeight="1" x14ac:dyDescent="0.2">
      <c r="A785" s="4"/>
      <c r="B785" s="4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3"/>
      <c r="U785" s="2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</row>
    <row r="786" spans="1:40" ht="14.25" customHeight="1" x14ac:dyDescent="0.2">
      <c r="A786" s="4"/>
      <c r="B786" s="4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3"/>
      <c r="U786" s="2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</row>
    <row r="787" spans="1:40" ht="14.25" customHeight="1" x14ac:dyDescent="0.2">
      <c r="A787" s="4"/>
      <c r="B787" s="4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3"/>
      <c r="U787" s="2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</row>
    <row r="788" spans="1:40" ht="14.25" customHeight="1" x14ac:dyDescent="0.2">
      <c r="A788" s="4"/>
      <c r="B788" s="4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3"/>
      <c r="U788" s="2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</row>
    <row r="789" spans="1:40" ht="14.25" customHeight="1" x14ac:dyDescent="0.2">
      <c r="A789" s="4"/>
      <c r="B789" s="4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3"/>
      <c r="U789" s="2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</row>
    <row r="790" spans="1:40" ht="14.25" customHeight="1" x14ac:dyDescent="0.2">
      <c r="A790" s="4"/>
      <c r="B790" s="4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3"/>
      <c r="U790" s="2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</row>
    <row r="791" spans="1:40" ht="14.25" customHeight="1" x14ac:dyDescent="0.2">
      <c r="A791" s="4"/>
      <c r="B791" s="4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3"/>
      <c r="U791" s="2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</row>
    <row r="792" spans="1:40" ht="14.25" customHeight="1" x14ac:dyDescent="0.2">
      <c r="A792" s="4"/>
      <c r="B792" s="4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3"/>
      <c r="U792" s="2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</row>
    <row r="793" spans="1:40" ht="14.25" customHeight="1" x14ac:dyDescent="0.2">
      <c r="A793" s="4"/>
      <c r="B793" s="4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3"/>
      <c r="U793" s="2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</row>
    <row r="794" spans="1:40" ht="14.25" customHeight="1" x14ac:dyDescent="0.2">
      <c r="A794" s="4"/>
      <c r="B794" s="4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3"/>
      <c r="U794" s="2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</row>
    <row r="795" spans="1:40" ht="14.25" customHeight="1" x14ac:dyDescent="0.2">
      <c r="A795" s="4"/>
      <c r="B795" s="4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3"/>
      <c r="U795" s="2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</row>
    <row r="796" spans="1:40" ht="14.25" customHeight="1" x14ac:dyDescent="0.2">
      <c r="A796" s="4"/>
      <c r="B796" s="4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3"/>
      <c r="U796" s="2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</row>
    <row r="797" spans="1:40" ht="14.25" customHeight="1" x14ac:dyDescent="0.2">
      <c r="A797" s="4"/>
      <c r="B797" s="4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3"/>
      <c r="U797" s="2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</row>
    <row r="798" spans="1:40" ht="14.25" customHeight="1" x14ac:dyDescent="0.2">
      <c r="A798" s="4"/>
      <c r="B798" s="4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3"/>
      <c r="U798" s="2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</row>
    <row r="799" spans="1:40" ht="14.25" customHeight="1" x14ac:dyDescent="0.2">
      <c r="A799" s="4"/>
      <c r="B799" s="4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3"/>
      <c r="U799" s="2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</row>
    <row r="800" spans="1:40" ht="14.25" customHeight="1" x14ac:dyDescent="0.2">
      <c r="A800" s="4"/>
      <c r="B800" s="4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3"/>
      <c r="U800" s="2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</row>
    <row r="801" spans="1:40" ht="14.25" customHeight="1" x14ac:dyDescent="0.2">
      <c r="A801" s="4"/>
      <c r="B801" s="4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3"/>
      <c r="U801" s="2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</row>
    <row r="802" spans="1:40" ht="14.25" customHeight="1" x14ac:dyDescent="0.2">
      <c r="A802" s="4"/>
      <c r="B802" s="4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3"/>
      <c r="U802" s="2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</row>
    <row r="803" spans="1:40" ht="14.25" customHeight="1" x14ac:dyDescent="0.2">
      <c r="A803" s="4"/>
      <c r="B803" s="4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3"/>
      <c r="U803" s="2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</row>
    <row r="804" spans="1:40" ht="14.25" customHeight="1" x14ac:dyDescent="0.2">
      <c r="A804" s="4"/>
      <c r="B804" s="4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3"/>
      <c r="U804" s="2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</row>
    <row r="805" spans="1:40" ht="14.25" customHeight="1" x14ac:dyDescent="0.2">
      <c r="A805" s="4"/>
      <c r="B805" s="4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3"/>
      <c r="U805" s="2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</row>
    <row r="806" spans="1:40" ht="14.25" customHeight="1" x14ac:dyDescent="0.2">
      <c r="A806" s="4"/>
      <c r="B806" s="4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3"/>
      <c r="U806" s="2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</row>
    <row r="807" spans="1:40" ht="14.25" customHeight="1" x14ac:dyDescent="0.2">
      <c r="A807" s="4"/>
      <c r="B807" s="4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3"/>
      <c r="U807" s="2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</row>
    <row r="808" spans="1:40" ht="14.25" customHeight="1" x14ac:dyDescent="0.2">
      <c r="A808" s="4"/>
      <c r="B808" s="4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3"/>
      <c r="U808" s="2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</row>
    <row r="809" spans="1:40" ht="14.25" customHeight="1" x14ac:dyDescent="0.2">
      <c r="A809" s="4"/>
      <c r="B809" s="4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3"/>
      <c r="U809" s="2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</row>
    <row r="810" spans="1:40" ht="14.25" customHeight="1" x14ac:dyDescent="0.2">
      <c r="A810" s="4"/>
      <c r="B810" s="4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3"/>
      <c r="U810" s="2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</row>
    <row r="811" spans="1:40" ht="14.25" customHeight="1" x14ac:dyDescent="0.2">
      <c r="A811" s="4"/>
      <c r="B811" s="4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3"/>
      <c r="U811" s="2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</row>
    <row r="812" spans="1:40" ht="14.25" customHeight="1" x14ac:dyDescent="0.2">
      <c r="A812" s="4"/>
      <c r="B812" s="4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3"/>
      <c r="U812" s="2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</row>
    <row r="813" spans="1:40" ht="14.25" customHeight="1" x14ac:dyDescent="0.2">
      <c r="A813" s="4"/>
      <c r="B813" s="4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3"/>
      <c r="U813" s="2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</row>
    <row r="814" spans="1:40" ht="14.25" customHeight="1" x14ac:dyDescent="0.2">
      <c r="A814" s="4"/>
      <c r="B814" s="4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3"/>
      <c r="U814" s="2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</row>
    <row r="815" spans="1:40" ht="14.25" customHeight="1" x14ac:dyDescent="0.2">
      <c r="A815" s="4"/>
      <c r="B815" s="4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3"/>
      <c r="U815" s="2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</row>
    <row r="816" spans="1:40" ht="14.25" customHeight="1" x14ac:dyDescent="0.2">
      <c r="A816" s="4"/>
      <c r="B816" s="4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3"/>
      <c r="U816" s="2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</row>
    <row r="817" spans="1:40" ht="14.25" customHeight="1" x14ac:dyDescent="0.2">
      <c r="A817" s="4"/>
      <c r="B817" s="4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3"/>
      <c r="U817" s="2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</row>
    <row r="818" spans="1:40" ht="14.25" customHeight="1" x14ac:dyDescent="0.2">
      <c r="A818" s="4"/>
      <c r="B818" s="4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3"/>
      <c r="U818" s="2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</row>
    <row r="819" spans="1:40" ht="14.25" customHeight="1" x14ac:dyDescent="0.2">
      <c r="A819" s="4"/>
      <c r="B819" s="4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3"/>
      <c r="U819" s="2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</row>
    <row r="820" spans="1:40" ht="14.25" customHeight="1" x14ac:dyDescent="0.2">
      <c r="A820" s="4"/>
      <c r="B820" s="4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3"/>
      <c r="U820" s="2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</row>
    <row r="821" spans="1:40" ht="14.25" customHeight="1" x14ac:dyDescent="0.2">
      <c r="A821" s="4"/>
      <c r="B821" s="4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3"/>
      <c r="U821" s="2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</row>
    <row r="822" spans="1:40" ht="14.25" customHeight="1" x14ac:dyDescent="0.2">
      <c r="A822" s="4"/>
      <c r="B822" s="4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3"/>
      <c r="U822" s="2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</row>
    <row r="823" spans="1:40" ht="14.25" customHeight="1" x14ac:dyDescent="0.2">
      <c r="A823" s="4"/>
      <c r="B823" s="4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3"/>
      <c r="U823" s="2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</row>
    <row r="824" spans="1:40" ht="14.25" customHeight="1" x14ac:dyDescent="0.2">
      <c r="A824" s="4"/>
      <c r="B824" s="4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3"/>
      <c r="U824" s="2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</row>
    <row r="825" spans="1:40" ht="14.25" customHeight="1" x14ac:dyDescent="0.2">
      <c r="A825" s="4"/>
      <c r="B825" s="4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3"/>
      <c r="U825" s="2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</row>
    <row r="826" spans="1:40" ht="14.25" customHeight="1" x14ac:dyDescent="0.2">
      <c r="A826" s="4"/>
      <c r="B826" s="4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3"/>
      <c r="U826" s="2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</row>
    <row r="827" spans="1:40" ht="14.25" customHeight="1" x14ac:dyDescent="0.2">
      <c r="A827" s="4"/>
      <c r="B827" s="4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3"/>
      <c r="U827" s="2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</row>
    <row r="828" spans="1:40" ht="14.25" customHeight="1" x14ac:dyDescent="0.2">
      <c r="A828" s="4"/>
      <c r="B828" s="4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3"/>
      <c r="U828" s="2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</row>
    <row r="829" spans="1:40" ht="14.25" customHeight="1" x14ac:dyDescent="0.2">
      <c r="A829" s="4"/>
      <c r="B829" s="4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3"/>
      <c r="U829" s="2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</row>
    <row r="830" spans="1:40" ht="14.25" customHeight="1" x14ac:dyDescent="0.2">
      <c r="A830" s="4"/>
      <c r="B830" s="4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3"/>
      <c r="U830" s="2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</row>
    <row r="831" spans="1:40" ht="14.25" customHeight="1" x14ac:dyDescent="0.2">
      <c r="A831" s="4"/>
      <c r="B831" s="4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3"/>
      <c r="U831" s="2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</row>
    <row r="832" spans="1:40" ht="14.25" customHeight="1" x14ac:dyDescent="0.2">
      <c r="A832" s="4"/>
      <c r="B832" s="4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"/>
      <c r="U832" s="2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</row>
    <row r="833" spans="1:40" ht="14.25" customHeight="1" x14ac:dyDescent="0.2">
      <c r="A833" s="4"/>
      <c r="B833" s="4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3"/>
      <c r="U833" s="2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</row>
    <row r="834" spans="1:40" ht="14.25" customHeight="1" x14ac:dyDescent="0.2">
      <c r="A834" s="4"/>
      <c r="B834" s="4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3"/>
      <c r="U834" s="2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</row>
    <row r="835" spans="1:40" ht="14.25" customHeight="1" x14ac:dyDescent="0.2">
      <c r="A835" s="4"/>
      <c r="B835" s="4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3"/>
      <c r="U835" s="2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</row>
    <row r="836" spans="1:40" ht="14.25" customHeight="1" x14ac:dyDescent="0.2">
      <c r="A836" s="4"/>
      <c r="B836" s="4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3"/>
      <c r="U836" s="2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</row>
    <row r="837" spans="1:40" ht="14.25" customHeight="1" x14ac:dyDescent="0.2">
      <c r="A837" s="4"/>
      <c r="B837" s="4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3"/>
      <c r="U837" s="2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</row>
    <row r="838" spans="1:40" ht="14.25" customHeight="1" x14ac:dyDescent="0.2">
      <c r="A838" s="4"/>
      <c r="B838" s="4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3"/>
      <c r="U838" s="2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</row>
    <row r="839" spans="1:40" ht="14.25" customHeight="1" x14ac:dyDescent="0.2">
      <c r="A839" s="4"/>
      <c r="B839" s="4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3"/>
      <c r="U839" s="2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</row>
    <row r="840" spans="1:40" ht="14.25" customHeight="1" x14ac:dyDescent="0.2">
      <c r="A840" s="4"/>
      <c r="B840" s="4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3"/>
      <c r="U840" s="2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</row>
    <row r="841" spans="1:40" ht="14.25" customHeight="1" x14ac:dyDescent="0.2">
      <c r="A841" s="4"/>
      <c r="B841" s="4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3"/>
      <c r="U841" s="2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</row>
    <row r="842" spans="1:40" ht="14.25" customHeight="1" x14ac:dyDescent="0.2">
      <c r="A842" s="4"/>
      <c r="B842" s="4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3"/>
      <c r="U842" s="2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</row>
    <row r="843" spans="1:40" ht="14.25" customHeight="1" x14ac:dyDescent="0.2">
      <c r="A843" s="4"/>
      <c r="B843" s="4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3"/>
      <c r="U843" s="2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</row>
    <row r="844" spans="1:40" ht="14.25" customHeight="1" x14ac:dyDescent="0.2">
      <c r="A844" s="4"/>
      <c r="B844" s="4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3"/>
      <c r="U844" s="2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</row>
    <row r="845" spans="1:40" ht="14.25" customHeight="1" x14ac:dyDescent="0.2">
      <c r="A845" s="4"/>
      <c r="B845" s="4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3"/>
      <c r="U845" s="2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</row>
    <row r="846" spans="1:40" ht="14.25" customHeight="1" x14ac:dyDescent="0.2">
      <c r="A846" s="4"/>
      <c r="B846" s="4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3"/>
      <c r="U846" s="2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</row>
    <row r="847" spans="1:40" ht="14.25" customHeight="1" x14ac:dyDescent="0.2">
      <c r="A847" s="4"/>
      <c r="B847" s="4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3"/>
      <c r="U847" s="2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</row>
    <row r="848" spans="1:40" ht="14.25" customHeight="1" x14ac:dyDescent="0.2">
      <c r="A848" s="4"/>
      <c r="B848" s="4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3"/>
      <c r="U848" s="2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</row>
    <row r="849" spans="1:40" ht="14.25" customHeight="1" x14ac:dyDescent="0.2">
      <c r="A849" s="4"/>
      <c r="B849" s="4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3"/>
      <c r="U849" s="2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</row>
    <row r="850" spans="1:40" ht="14.25" customHeight="1" x14ac:dyDescent="0.2">
      <c r="A850" s="4"/>
      <c r="B850" s="4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3"/>
      <c r="U850" s="2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</row>
    <row r="851" spans="1:40" ht="14.25" customHeight="1" x14ac:dyDescent="0.2">
      <c r="A851" s="4"/>
      <c r="B851" s="4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3"/>
      <c r="U851" s="2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</row>
    <row r="852" spans="1:40" ht="14.25" customHeight="1" x14ac:dyDescent="0.2">
      <c r="A852" s="4"/>
      <c r="B852" s="4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3"/>
      <c r="U852" s="2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</row>
    <row r="853" spans="1:40" ht="14.25" customHeight="1" x14ac:dyDescent="0.2">
      <c r="A853" s="4"/>
      <c r="B853" s="4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3"/>
      <c r="U853" s="2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</row>
    <row r="854" spans="1:40" ht="14.25" customHeight="1" x14ac:dyDescent="0.2">
      <c r="A854" s="4"/>
      <c r="B854" s="4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3"/>
      <c r="U854" s="2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</row>
    <row r="855" spans="1:40" ht="14.25" customHeight="1" x14ac:dyDescent="0.2">
      <c r="A855" s="4"/>
      <c r="B855" s="4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3"/>
      <c r="U855" s="2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</row>
    <row r="856" spans="1:40" ht="14.25" customHeight="1" x14ac:dyDescent="0.2">
      <c r="A856" s="4"/>
      <c r="B856" s="4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3"/>
      <c r="U856" s="2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</row>
    <row r="857" spans="1:40" ht="14.25" customHeight="1" x14ac:dyDescent="0.2">
      <c r="A857" s="4"/>
      <c r="B857" s="4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3"/>
      <c r="U857" s="2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</row>
    <row r="858" spans="1:40" ht="14.25" customHeight="1" x14ac:dyDescent="0.2">
      <c r="A858" s="4"/>
      <c r="B858" s="4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3"/>
      <c r="U858" s="2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</row>
    <row r="859" spans="1:40" ht="14.25" customHeight="1" x14ac:dyDescent="0.2">
      <c r="A859" s="4"/>
      <c r="B859" s="4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3"/>
      <c r="U859" s="2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</row>
    <row r="860" spans="1:40" ht="14.25" customHeight="1" x14ac:dyDescent="0.2">
      <c r="A860" s="4"/>
      <c r="B860" s="4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3"/>
      <c r="U860" s="2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</row>
    <row r="861" spans="1:40" ht="14.25" customHeight="1" x14ac:dyDescent="0.2">
      <c r="A861" s="4"/>
      <c r="B861" s="4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3"/>
      <c r="U861" s="2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</row>
    <row r="862" spans="1:40" ht="14.25" customHeight="1" x14ac:dyDescent="0.2">
      <c r="A862" s="4"/>
      <c r="B862" s="4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3"/>
      <c r="U862" s="2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</row>
    <row r="863" spans="1:40" ht="14.25" customHeight="1" x14ac:dyDescent="0.2">
      <c r="A863" s="4"/>
      <c r="B863" s="4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3"/>
      <c r="U863" s="2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</row>
    <row r="864" spans="1:40" ht="14.25" customHeight="1" x14ac:dyDescent="0.2">
      <c r="A864" s="4"/>
      <c r="B864" s="4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3"/>
      <c r="U864" s="2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</row>
    <row r="865" spans="1:40" ht="14.25" customHeight="1" x14ac:dyDescent="0.2">
      <c r="A865" s="4"/>
      <c r="B865" s="4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3"/>
      <c r="U865" s="2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</row>
    <row r="866" spans="1:40" ht="14.25" customHeight="1" x14ac:dyDescent="0.2">
      <c r="A866" s="4"/>
      <c r="B866" s="4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3"/>
      <c r="U866" s="2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</row>
    <row r="867" spans="1:40" ht="14.25" customHeight="1" x14ac:dyDescent="0.2">
      <c r="A867" s="4"/>
      <c r="B867" s="4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3"/>
      <c r="U867" s="2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</row>
    <row r="868" spans="1:40" ht="14.25" customHeight="1" x14ac:dyDescent="0.2">
      <c r="A868" s="4"/>
      <c r="B868" s="4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3"/>
      <c r="U868" s="2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</row>
    <row r="869" spans="1:40" ht="14.25" customHeight="1" x14ac:dyDescent="0.2">
      <c r="A869" s="4"/>
      <c r="B869" s="4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3"/>
      <c r="U869" s="2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</row>
    <row r="870" spans="1:40" ht="14.25" customHeight="1" x14ac:dyDescent="0.2">
      <c r="A870" s="4"/>
      <c r="B870" s="4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3"/>
      <c r="U870" s="2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</row>
    <row r="871" spans="1:40" ht="14.25" customHeight="1" x14ac:dyDescent="0.2">
      <c r="A871" s="4"/>
      <c r="B871" s="4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3"/>
      <c r="U871" s="2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</row>
    <row r="872" spans="1:40" ht="14.25" customHeight="1" x14ac:dyDescent="0.2">
      <c r="A872" s="4"/>
      <c r="B872" s="4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3"/>
      <c r="U872" s="2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</row>
    <row r="873" spans="1:40" ht="14.25" customHeight="1" x14ac:dyDescent="0.2">
      <c r="A873" s="4"/>
      <c r="B873" s="4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3"/>
      <c r="U873" s="2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</row>
    <row r="874" spans="1:40" ht="14.25" customHeight="1" x14ac:dyDescent="0.2">
      <c r="A874" s="4"/>
      <c r="B874" s="4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3"/>
      <c r="U874" s="2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</row>
    <row r="875" spans="1:40" ht="14.25" customHeight="1" x14ac:dyDescent="0.2">
      <c r="A875" s="4"/>
      <c r="B875" s="4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3"/>
      <c r="U875" s="2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</row>
    <row r="876" spans="1:40" ht="14.25" customHeight="1" x14ac:dyDescent="0.2">
      <c r="A876" s="4"/>
      <c r="B876" s="4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3"/>
      <c r="U876" s="2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</row>
    <row r="877" spans="1:40" ht="14.25" customHeight="1" x14ac:dyDescent="0.2">
      <c r="A877" s="4"/>
      <c r="B877" s="4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3"/>
      <c r="U877" s="2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</row>
    <row r="878" spans="1:40" ht="14.25" customHeight="1" x14ac:dyDescent="0.2">
      <c r="A878" s="4"/>
      <c r="B878" s="4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3"/>
      <c r="U878" s="2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</row>
    <row r="879" spans="1:40" ht="14.25" customHeight="1" x14ac:dyDescent="0.2">
      <c r="A879" s="4"/>
      <c r="B879" s="4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3"/>
      <c r="U879" s="2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</row>
    <row r="880" spans="1:40" ht="14.25" customHeight="1" x14ac:dyDescent="0.2">
      <c r="A880" s="4"/>
      <c r="B880" s="4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3"/>
      <c r="U880" s="2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</row>
    <row r="881" spans="1:40" ht="14.25" customHeight="1" x14ac:dyDescent="0.2">
      <c r="A881" s="4"/>
      <c r="B881" s="4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3"/>
      <c r="U881" s="2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</row>
    <row r="882" spans="1:40" ht="14.25" customHeight="1" x14ac:dyDescent="0.2">
      <c r="A882" s="4"/>
      <c r="B882" s="4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3"/>
      <c r="U882" s="2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</row>
    <row r="883" spans="1:40" ht="14.25" customHeight="1" x14ac:dyDescent="0.2">
      <c r="A883" s="4"/>
      <c r="B883" s="4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3"/>
      <c r="U883" s="2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</row>
    <row r="884" spans="1:40" ht="14.25" customHeight="1" x14ac:dyDescent="0.2">
      <c r="A884" s="4"/>
      <c r="B884" s="4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3"/>
      <c r="U884" s="2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</row>
    <row r="885" spans="1:40" ht="14.25" customHeight="1" x14ac:dyDescent="0.2">
      <c r="A885" s="4"/>
      <c r="B885" s="4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3"/>
      <c r="U885" s="2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</row>
    <row r="886" spans="1:40" ht="14.25" customHeight="1" x14ac:dyDescent="0.2">
      <c r="A886" s="4"/>
      <c r="B886" s="4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3"/>
      <c r="U886" s="2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</row>
    <row r="887" spans="1:40" ht="14.25" customHeight="1" x14ac:dyDescent="0.2">
      <c r="A887" s="4"/>
      <c r="B887" s="4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3"/>
      <c r="U887" s="2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</row>
    <row r="888" spans="1:40" ht="14.25" customHeight="1" x14ac:dyDescent="0.2">
      <c r="A888" s="4"/>
      <c r="B888" s="4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3"/>
      <c r="U888" s="2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</row>
    <row r="889" spans="1:40" ht="14.25" customHeight="1" x14ac:dyDescent="0.2">
      <c r="A889" s="4"/>
      <c r="B889" s="4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3"/>
      <c r="U889" s="2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</row>
    <row r="890" spans="1:40" ht="14.25" customHeight="1" x14ac:dyDescent="0.2">
      <c r="A890" s="4"/>
      <c r="B890" s="4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3"/>
      <c r="U890" s="2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</row>
    <row r="891" spans="1:40" ht="14.25" customHeight="1" x14ac:dyDescent="0.2">
      <c r="A891" s="4"/>
      <c r="B891" s="4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3"/>
      <c r="U891" s="2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</row>
    <row r="892" spans="1:40" ht="14.25" customHeight="1" x14ac:dyDescent="0.2">
      <c r="A892" s="4"/>
      <c r="B892" s="4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3"/>
      <c r="U892" s="2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</row>
    <row r="893" spans="1:40" ht="14.25" customHeight="1" x14ac:dyDescent="0.2">
      <c r="A893" s="4"/>
      <c r="B893" s="4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3"/>
      <c r="U893" s="2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</row>
    <row r="894" spans="1:40" ht="14.25" customHeight="1" x14ac:dyDescent="0.2">
      <c r="A894" s="4"/>
      <c r="B894" s="4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3"/>
      <c r="U894" s="2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</row>
    <row r="895" spans="1:40" ht="14.25" customHeight="1" x14ac:dyDescent="0.2">
      <c r="A895" s="4"/>
      <c r="B895" s="4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3"/>
      <c r="U895" s="2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</row>
    <row r="896" spans="1:40" ht="14.25" customHeight="1" x14ac:dyDescent="0.2">
      <c r="A896" s="4"/>
      <c r="B896" s="4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3"/>
      <c r="U896" s="2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</row>
    <row r="897" spans="1:40" ht="14.25" customHeight="1" x14ac:dyDescent="0.2">
      <c r="A897" s="4"/>
      <c r="B897" s="4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3"/>
      <c r="U897" s="2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</row>
    <row r="898" spans="1:40" ht="14.25" customHeight="1" x14ac:dyDescent="0.2">
      <c r="A898" s="4"/>
      <c r="B898" s="4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3"/>
      <c r="U898" s="2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</row>
    <row r="899" spans="1:40" ht="14.25" customHeight="1" x14ac:dyDescent="0.2">
      <c r="A899" s="4"/>
      <c r="B899" s="4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3"/>
      <c r="U899" s="2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</row>
    <row r="900" spans="1:40" ht="14.25" customHeight="1" x14ac:dyDescent="0.2">
      <c r="A900" s="4"/>
      <c r="B900" s="4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3"/>
      <c r="U900" s="2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</row>
    <row r="901" spans="1:40" ht="14.25" customHeight="1" x14ac:dyDescent="0.2">
      <c r="A901" s="4"/>
      <c r="B901" s="4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3"/>
      <c r="U901" s="2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</row>
    <row r="902" spans="1:40" ht="14.25" customHeight="1" x14ac:dyDescent="0.2">
      <c r="A902" s="4"/>
      <c r="B902" s="4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3"/>
      <c r="U902" s="2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</row>
    <row r="903" spans="1:40" ht="14.25" customHeight="1" x14ac:dyDescent="0.2">
      <c r="A903" s="4"/>
      <c r="B903" s="4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3"/>
      <c r="U903" s="2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</row>
    <row r="904" spans="1:40" ht="14.25" customHeight="1" x14ac:dyDescent="0.2">
      <c r="A904" s="4"/>
      <c r="B904" s="4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3"/>
      <c r="U904" s="2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</row>
    <row r="905" spans="1:40" ht="14.25" customHeight="1" x14ac:dyDescent="0.2">
      <c r="A905" s="4"/>
      <c r="B905" s="4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3"/>
      <c r="U905" s="2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</row>
    <row r="906" spans="1:40" ht="14.25" customHeight="1" x14ac:dyDescent="0.2">
      <c r="A906" s="4"/>
      <c r="B906" s="4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3"/>
      <c r="U906" s="2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</row>
    <row r="907" spans="1:40" ht="14.25" customHeight="1" x14ac:dyDescent="0.2">
      <c r="A907" s="4"/>
      <c r="B907" s="4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"/>
      <c r="U907" s="2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</row>
    <row r="908" spans="1:40" ht="14.25" customHeight="1" x14ac:dyDescent="0.2">
      <c r="A908" s="4"/>
      <c r="B908" s="4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3"/>
      <c r="U908" s="2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</row>
    <row r="909" spans="1:40" ht="14.25" customHeight="1" x14ac:dyDescent="0.2">
      <c r="A909" s="4"/>
      <c r="B909" s="4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3"/>
      <c r="U909" s="2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</row>
    <row r="910" spans="1:40" ht="14.25" customHeight="1" x14ac:dyDescent="0.2">
      <c r="A910" s="4"/>
      <c r="B910" s="4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3"/>
      <c r="U910" s="2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</row>
    <row r="911" spans="1:40" ht="14.25" customHeight="1" x14ac:dyDescent="0.2">
      <c r="A911" s="4"/>
      <c r="B911" s="4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3"/>
      <c r="U911" s="2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</row>
    <row r="912" spans="1:40" ht="14.25" customHeight="1" x14ac:dyDescent="0.2">
      <c r="A912" s="4"/>
      <c r="B912" s="4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3"/>
      <c r="U912" s="2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</row>
    <row r="913" spans="1:40" ht="14.25" customHeight="1" x14ac:dyDescent="0.2">
      <c r="A913" s="4"/>
      <c r="B913" s="4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3"/>
      <c r="U913" s="2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</row>
    <row r="914" spans="1:40" ht="14.25" customHeight="1" x14ac:dyDescent="0.2">
      <c r="A914" s="4"/>
      <c r="B914" s="4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3"/>
      <c r="U914" s="2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</row>
    <row r="915" spans="1:40" ht="14.25" customHeight="1" x14ac:dyDescent="0.2">
      <c r="A915" s="4"/>
      <c r="B915" s="4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3"/>
      <c r="U915" s="2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</row>
    <row r="916" spans="1:40" ht="14.25" customHeight="1" x14ac:dyDescent="0.2">
      <c r="A916" s="4"/>
      <c r="B916" s="4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3"/>
      <c r="U916" s="2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</row>
    <row r="917" spans="1:40" ht="14.25" customHeight="1" x14ac:dyDescent="0.2">
      <c r="A917" s="4"/>
      <c r="B917" s="4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3"/>
      <c r="U917" s="2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</row>
    <row r="918" spans="1:40" ht="14.25" customHeight="1" x14ac:dyDescent="0.2">
      <c r="A918" s="4"/>
      <c r="B918" s="4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3"/>
      <c r="U918" s="2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</row>
    <row r="919" spans="1:40" ht="14.25" customHeight="1" x14ac:dyDescent="0.2">
      <c r="A919" s="4"/>
      <c r="B919" s="4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3"/>
      <c r="U919" s="2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</row>
    <row r="920" spans="1:40" ht="14.25" customHeight="1" x14ac:dyDescent="0.2">
      <c r="A920" s="4"/>
      <c r="B920" s="4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3"/>
      <c r="U920" s="2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</row>
    <row r="921" spans="1:40" ht="14.25" customHeight="1" x14ac:dyDescent="0.2">
      <c r="A921" s="4"/>
      <c r="B921" s="4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3"/>
      <c r="U921" s="2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</row>
    <row r="922" spans="1:40" ht="14.25" customHeight="1" x14ac:dyDescent="0.2">
      <c r="A922" s="4"/>
      <c r="B922" s="4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3"/>
      <c r="U922" s="2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</row>
    <row r="923" spans="1:40" ht="14.25" customHeight="1" x14ac:dyDescent="0.2">
      <c r="A923" s="4"/>
      <c r="B923" s="4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3"/>
      <c r="U923" s="2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</row>
    <row r="924" spans="1:40" ht="14.25" customHeight="1" x14ac:dyDescent="0.2">
      <c r="A924" s="4"/>
      <c r="B924" s="4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3"/>
      <c r="U924" s="2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</row>
    <row r="925" spans="1:40" ht="14.25" customHeight="1" x14ac:dyDescent="0.2">
      <c r="A925" s="4"/>
      <c r="B925" s="4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3"/>
      <c r="U925" s="2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</row>
    <row r="926" spans="1:40" ht="14.25" customHeight="1" x14ac:dyDescent="0.2">
      <c r="A926" s="4"/>
      <c r="B926" s="4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3"/>
      <c r="U926" s="2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</row>
    <row r="927" spans="1:40" ht="14.25" customHeight="1" x14ac:dyDescent="0.2">
      <c r="A927" s="4"/>
      <c r="B927" s="4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3"/>
      <c r="U927" s="2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</row>
    <row r="928" spans="1:40" ht="14.25" customHeight="1" x14ac:dyDescent="0.2">
      <c r="A928" s="4"/>
      <c r="B928" s="4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3"/>
      <c r="U928" s="2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</row>
    <row r="929" spans="1:40" ht="14.25" customHeight="1" x14ac:dyDescent="0.2">
      <c r="A929" s="4"/>
      <c r="B929" s="4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3"/>
      <c r="U929" s="2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</row>
    <row r="930" spans="1:40" ht="14.25" customHeight="1" x14ac:dyDescent="0.2">
      <c r="A930" s="4"/>
      <c r="B930" s="4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3"/>
      <c r="U930" s="2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</row>
    <row r="931" spans="1:40" ht="14.25" customHeight="1" x14ac:dyDescent="0.2">
      <c r="A931" s="4"/>
      <c r="B931" s="4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3"/>
      <c r="U931" s="2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</row>
    <row r="932" spans="1:40" ht="14.25" customHeight="1" x14ac:dyDescent="0.2">
      <c r="A932" s="4"/>
      <c r="B932" s="4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3"/>
      <c r="U932" s="2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</row>
    <row r="933" spans="1:40" ht="14.25" customHeight="1" x14ac:dyDescent="0.2">
      <c r="A933" s="4"/>
      <c r="B933" s="4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3"/>
      <c r="U933" s="2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</row>
    <row r="934" spans="1:40" ht="14.25" customHeight="1" x14ac:dyDescent="0.2">
      <c r="A934" s="4"/>
      <c r="B934" s="4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3"/>
      <c r="U934" s="2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</row>
    <row r="935" spans="1:40" ht="14.25" customHeight="1" x14ac:dyDescent="0.2">
      <c r="A935" s="4"/>
      <c r="B935" s="4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3"/>
      <c r="U935" s="2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</row>
    <row r="936" spans="1:40" ht="14.25" customHeight="1" x14ac:dyDescent="0.2">
      <c r="A936" s="4"/>
      <c r="B936" s="4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3"/>
      <c r="U936" s="2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</row>
    <row r="937" spans="1:40" ht="14.25" customHeight="1" x14ac:dyDescent="0.2">
      <c r="A937" s="4"/>
      <c r="B937" s="4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3"/>
      <c r="U937" s="2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</row>
    <row r="938" spans="1:40" ht="14.25" customHeight="1" x14ac:dyDescent="0.2">
      <c r="A938" s="4"/>
      <c r="B938" s="4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3"/>
      <c r="U938" s="2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</row>
    <row r="939" spans="1:40" ht="14.25" customHeight="1" x14ac:dyDescent="0.2">
      <c r="A939" s="4"/>
      <c r="B939" s="4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3"/>
      <c r="U939" s="2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</row>
    <row r="940" spans="1:40" ht="14.25" customHeight="1" x14ac:dyDescent="0.2">
      <c r="A940" s="4"/>
      <c r="B940" s="4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3"/>
      <c r="U940" s="2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</row>
    <row r="941" spans="1:40" ht="14.25" customHeight="1" x14ac:dyDescent="0.2">
      <c r="A941" s="4"/>
      <c r="B941" s="4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3"/>
      <c r="U941" s="2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</row>
    <row r="942" spans="1:40" ht="14.25" customHeight="1" x14ac:dyDescent="0.2">
      <c r="A942" s="4"/>
      <c r="B942" s="4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3"/>
      <c r="U942" s="2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</row>
    <row r="943" spans="1:40" ht="14.25" customHeight="1" x14ac:dyDescent="0.2">
      <c r="A943" s="4"/>
      <c r="B943" s="4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3"/>
      <c r="U943" s="2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</row>
    <row r="944" spans="1:40" ht="14.25" customHeight="1" x14ac:dyDescent="0.2">
      <c r="A944" s="4"/>
      <c r="B944" s="4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3"/>
      <c r="U944" s="2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</row>
    <row r="945" spans="1:40" ht="14.25" customHeight="1" x14ac:dyDescent="0.2">
      <c r="A945" s="4"/>
      <c r="B945" s="4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3"/>
      <c r="U945" s="2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</row>
    <row r="946" spans="1:40" ht="14.25" customHeight="1" x14ac:dyDescent="0.2">
      <c r="A946" s="4"/>
      <c r="B946" s="4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3"/>
      <c r="U946" s="2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</row>
    <row r="947" spans="1:40" ht="14.25" customHeight="1" x14ac:dyDescent="0.2">
      <c r="A947" s="4"/>
      <c r="B947" s="4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3"/>
      <c r="U947" s="2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</row>
    <row r="948" spans="1:40" ht="14.25" customHeight="1" x14ac:dyDescent="0.2">
      <c r="A948" s="4"/>
      <c r="B948" s="4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3"/>
      <c r="U948" s="2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</row>
    <row r="949" spans="1:40" ht="14.25" customHeight="1" x14ac:dyDescent="0.2">
      <c r="A949" s="4"/>
      <c r="B949" s="4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3"/>
      <c r="U949" s="2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</row>
    <row r="950" spans="1:40" ht="14.25" customHeight="1" x14ac:dyDescent="0.2">
      <c r="A950" s="4"/>
      <c r="B950" s="4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3"/>
      <c r="U950" s="2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</row>
    <row r="951" spans="1:40" ht="14.25" customHeight="1" x14ac:dyDescent="0.2">
      <c r="A951" s="4"/>
      <c r="B951" s="4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3"/>
      <c r="U951" s="2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</row>
    <row r="952" spans="1:40" ht="14.25" customHeight="1" x14ac:dyDescent="0.2">
      <c r="A952" s="4"/>
      <c r="B952" s="4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3"/>
      <c r="U952" s="2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</row>
    <row r="953" spans="1:40" ht="14.25" customHeight="1" x14ac:dyDescent="0.2">
      <c r="A953" s="4"/>
      <c r="B953" s="4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3"/>
      <c r="U953" s="2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</row>
    <row r="954" spans="1:40" ht="14.25" customHeight="1" x14ac:dyDescent="0.2">
      <c r="A954" s="4"/>
      <c r="B954" s="4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3"/>
      <c r="U954" s="2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</row>
    <row r="955" spans="1:40" ht="14.25" customHeight="1" x14ac:dyDescent="0.2">
      <c r="A955" s="4"/>
      <c r="B955" s="4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3"/>
      <c r="U955" s="2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</row>
    <row r="956" spans="1:40" ht="14.25" customHeight="1" x14ac:dyDescent="0.2">
      <c r="A956" s="4"/>
      <c r="B956" s="4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3"/>
      <c r="U956" s="2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</row>
    <row r="957" spans="1:40" ht="14.25" customHeight="1" x14ac:dyDescent="0.2">
      <c r="A957" s="4"/>
      <c r="B957" s="4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3"/>
      <c r="U957" s="2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</row>
    <row r="958" spans="1:40" ht="14.25" customHeight="1" x14ac:dyDescent="0.2">
      <c r="A958" s="4"/>
      <c r="B958" s="4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3"/>
      <c r="U958" s="2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</row>
    <row r="959" spans="1:40" ht="14.25" customHeight="1" x14ac:dyDescent="0.2">
      <c r="A959" s="4"/>
      <c r="B959" s="4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3"/>
      <c r="U959" s="2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</row>
    <row r="960" spans="1:40" ht="14.25" customHeight="1" x14ac:dyDescent="0.2">
      <c r="A960" s="4"/>
      <c r="B960" s="4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3"/>
      <c r="U960" s="2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</row>
    <row r="961" spans="1:40" ht="14.25" customHeight="1" x14ac:dyDescent="0.2">
      <c r="A961" s="4"/>
      <c r="B961" s="4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3"/>
      <c r="U961" s="2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</row>
    <row r="962" spans="1:40" ht="14.25" customHeight="1" x14ac:dyDescent="0.2">
      <c r="A962" s="4"/>
      <c r="B962" s="4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3"/>
      <c r="U962" s="2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</row>
    <row r="963" spans="1:40" ht="14.25" customHeight="1" x14ac:dyDescent="0.2">
      <c r="A963" s="4"/>
      <c r="B963" s="4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3"/>
      <c r="U963" s="2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</row>
    <row r="964" spans="1:40" ht="14.25" customHeight="1" x14ac:dyDescent="0.2">
      <c r="A964" s="4"/>
      <c r="B964" s="4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3"/>
      <c r="U964" s="2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</row>
    <row r="965" spans="1:40" ht="14.25" customHeight="1" x14ac:dyDescent="0.2">
      <c r="A965" s="4"/>
      <c r="B965" s="4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3"/>
      <c r="U965" s="2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</row>
    <row r="966" spans="1:40" ht="14.25" customHeight="1" x14ac:dyDescent="0.2">
      <c r="A966" s="4"/>
      <c r="B966" s="4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3"/>
      <c r="U966" s="2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</row>
    <row r="967" spans="1:40" ht="14.25" customHeight="1" x14ac:dyDescent="0.2">
      <c r="A967" s="4"/>
      <c r="B967" s="4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3"/>
      <c r="U967" s="2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</row>
    <row r="968" spans="1:40" ht="14.25" customHeight="1" x14ac:dyDescent="0.2">
      <c r="A968" s="4"/>
      <c r="B968" s="4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3"/>
      <c r="U968" s="2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</row>
    <row r="969" spans="1:40" ht="14.25" customHeight="1" x14ac:dyDescent="0.2">
      <c r="A969" s="4"/>
      <c r="B969" s="4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3"/>
      <c r="U969" s="2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</row>
    <row r="970" spans="1:40" ht="14.25" customHeight="1" x14ac:dyDescent="0.2">
      <c r="A970" s="4"/>
      <c r="B970" s="4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3"/>
      <c r="U970" s="2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</row>
    <row r="971" spans="1:40" ht="14.25" customHeight="1" x14ac:dyDescent="0.2">
      <c r="A971" s="4"/>
      <c r="B971" s="4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3"/>
      <c r="U971" s="2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</row>
    <row r="972" spans="1:40" ht="14.25" customHeight="1" x14ac:dyDescent="0.2">
      <c r="A972" s="4"/>
      <c r="B972" s="4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3"/>
      <c r="U972" s="2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</row>
    <row r="973" spans="1:40" ht="14.25" customHeight="1" x14ac:dyDescent="0.2">
      <c r="A973" s="4"/>
      <c r="B973" s="4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3"/>
      <c r="U973" s="2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</row>
    <row r="974" spans="1:40" ht="14.25" customHeight="1" x14ac:dyDescent="0.2">
      <c r="A974" s="4"/>
      <c r="B974" s="4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3"/>
      <c r="U974" s="2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</row>
    <row r="975" spans="1:40" ht="14.25" customHeight="1" x14ac:dyDescent="0.2">
      <c r="A975" s="4"/>
      <c r="B975" s="4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3"/>
      <c r="U975" s="2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</row>
    <row r="976" spans="1:40" ht="14.25" customHeight="1" x14ac:dyDescent="0.2">
      <c r="A976" s="4"/>
      <c r="B976" s="4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3"/>
      <c r="U976" s="2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</row>
    <row r="977" spans="1:40" ht="14.25" customHeight="1" x14ac:dyDescent="0.2">
      <c r="A977" s="4"/>
      <c r="B977" s="4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3"/>
      <c r="U977" s="2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</row>
    <row r="978" spans="1:40" ht="14.25" customHeight="1" x14ac:dyDescent="0.2">
      <c r="A978" s="4"/>
      <c r="B978" s="4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3"/>
      <c r="U978" s="2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</row>
    <row r="979" spans="1:40" ht="14.25" customHeight="1" x14ac:dyDescent="0.2">
      <c r="A979" s="4"/>
      <c r="B979" s="4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3"/>
      <c r="U979" s="2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</row>
    <row r="980" spans="1:40" ht="14.25" customHeight="1" x14ac:dyDescent="0.2">
      <c r="A980" s="4"/>
      <c r="B980" s="4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3"/>
      <c r="U980" s="2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</row>
    <row r="981" spans="1:40" ht="14.25" customHeight="1" x14ac:dyDescent="0.2">
      <c r="A981" s="4"/>
      <c r="B981" s="4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3"/>
      <c r="U981" s="2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</row>
    <row r="982" spans="1:40" ht="14.25" customHeight="1" x14ac:dyDescent="0.2">
      <c r="A982" s="4"/>
      <c r="B982" s="4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"/>
      <c r="U982" s="2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</row>
    <row r="983" spans="1:40" ht="14.25" customHeight="1" x14ac:dyDescent="0.2">
      <c r="A983" s="4"/>
      <c r="B983" s="4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3"/>
      <c r="U983" s="2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</row>
    <row r="984" spans="1:40" ht="14.25" customHeight="1" x14ac:dyDescent="0.2">
      <c r="A984" s="4"/>
      <c r="B984" s="4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3"/>
      <c r="U984" s="2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</row>
    <row r="985" spans="1:40" ht="14.25" customHeight="1" x14ac:dyDescent="0.2">
      <c r="A985" s="4"/>
      <c r="B985" s="4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3"/>
      <c r="U985" s="2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</row>
    <row r="986" spans="1:40" ht="14.25" customHeight="1" x14ac:dyDescent="0.2">
      <c r="A986" s="4"/>
      <c r="B986" s="4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3"/>
      <c r="U986" s="2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</row>
    <row r="987" spans="1:40" ht="14.25" customHeight="1" x14ac:dyDescent="0.2">
      <c r="A987" s="4"/>
      <c r="B987" s="4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3"/>
      <c r="U987" s="2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</row>
    <row r="988" spans="1:40" ht="14.25" customHeight="1" x14ac:dyDescent="0.2">
      <c r="A988" s="4"/>
      <c r="B988" s="4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3"/>
      <c r="U988" s="2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</row>
    <row r="989" spans="1:40" ht="14.25" customHeight="1" x14ac:dyDescent="0.2">
      <c r="A989" s="4"/>
      <c r="B989" s="4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3"/>
      <c r="U989" s="2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</row>
    <row r="990" spans="1:40" ht="14.25" customHeight="1" x14ac:dyDescent="0.2">
      <c r="A990" s="4"/>
      <c r="B990" s="4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3"/>
      <c r="U990" s="2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</row>
    <row r="991" spans="1:40" ht="14.25" customHeight="1" x14ac:dyDescent="0.2">
      <c r="A991" s="4"/>
      <c r="B991" s="4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3"/>
      <c r="U991" s="2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</row>
    <row r="992" spans="1:40" ht="14.25" customHeight="1" x14ac:dyDescent="0.2">
      <c r="A992" s="4"/>
      <c r="B992" s="4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3"/>
      <c r="U992" s="2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</row>
    <row r="993" spans="1:40" ht="14.25" customHeight="1" x14ac:dyDescent="0.2">
      <c r="A993" s="4"/>
      <c r="B993" s="4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3"/>
      <c r="U993" s="2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</row>
    <row r="994" spans="1:40" ht="14.25" customHeight="1" x14ac:dyDescent="0.2">
      <c r="A994" s="4"/>
      <c r="B994" s="4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3"/>
      <c r="U994" s="2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</row>
    <row r="995" spans="1:40" ht="14.25" customHeight="1" x14ac:dyDescent="0.2">
      <c r="A995" s="4"/>
      <c r="B995" s="4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3"/>
      <c r="U995" s="2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</row>
    <row r="996" spans="1:40" ht="14.25" customHeight="1" x14ac:dyDescent="0.2">
      <c r="A996" s="4"/>
      <c r="B996" s="4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3"/>
      <c r="U996" s="2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</row>
    <row r="997" spans="1:40" ht="14.25" customHeight="1" x14ac:dyDescent="0.2">
      <c r="A997" s="4"/>
      <c r="B997" s="4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3"/>
      <c r="U997" s="2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</row>
    <row r="998" spans="1:40" ht="14.25" customHeight="1" x14ac:dyDescent="0.2">
      <c r="A998" s="4"/>
      <c r="B998" s="4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3"/>
      <c r="U998" s="2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</row>
    <row r="999" spans="1:40" ht="14.25" customHeight="1" x14ac:dyDescent="0.2">
      <c r="A999" s="4"/>
      <c r="B999" s="4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3"/>
      <c r="U999" s="2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</row>
    <row r="1000" spans="1:40" ht="14.25" customHeight="1" x14ac:dyDescent="0.2">
      <c r="A1000" s="4"/>
      <c r="B1000" s="4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3"/>
      <c r="U1000" s="2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</row>
    <row r="1001" spans="1:40" ht="14.25" customHeight="1" x14ac:dyDescent="0.2">
      <c r="A1001" s="4"/>
      <c r="B1001" s="4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3"/>
      <c r="U1001" s="2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</row>
    <row r="1002" spans="1:40" ht="14.25" customHeight="1" x14ac:dyDescent="0.2">
      <c r="A1002" s="4"/>
      <c r="B1002" s="4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3"/>
      <c r="U1002" s="2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</row>
    <row r="1003" spans="1:40" ht="14.25" customHeight="1" x14ac:dyDescent="0.2">
      <c r="A1003" s="4"/>
      <c r="B1003" s="4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3"/>
      <c r="U1003" s="2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</row>
    <row r="1004" spans="1:40" ht="14.25" customHeight="1" x14ac:dyDescent="0.2">
      <c r="A1004" s="4"/>
      <c r="B1004" s="4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3"/>
      <c r="U1004" s="2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</row>
    <row r="1005" spans="1:40" ht="14.25" customHeight="1" x14ac:dyDescent="0.2">
      <c r="A1005" s="4"/>
      <c r="B1005" s="4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3"/>
      <c r="U1005" s="2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</row>
    <row r="1006" spans="1:40" ht="14.25" customHeight="1" x14ac:dyDescent="0.2">
      <c r="A1006" s="4"/>
      <c r="B1006" s="4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3"/>
      <c r="U1006" s="2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</row>
    <row r="1007" spans="1:40" ht="14.25" customHeight="1" x14ac:dyDescent="0.2">
      <c r="A1007" s="4"/>
      <c r="B1007" s="4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3"/>
      <c r="U1007" s="2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</row>
    <row r="1008" spans="1:40" ht="14.25" customHeight="1" x14ac:dyDescent="0.2">
      <c r="A1008" s="4"/>
      <c r="B1008" s="4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3"/>
      <c r="U1008" s="2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</row>
    <row r="1009" spans="1:40" ht="14.25" customHeight="1" x14ac:dyDescent="0.2">
      <c r="A1009" s="4"/>
      <c r="B1009" s="4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3"/>
      <c r="U1009" s="2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</row>
    <row r="1010" spans="1:40" ht="14.25" customHeight="1" x14ac:dyDescent="0.2">
      <c r="A1010" s="4"/>
      <c r="B1010" s="4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3"/>
      <c r="U1010" s="2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</row>
    <row r="1011" spans="1:40" ht="14.25" customHeight="1" x14ac:dyDescent="0.2">
      <c r="A1011" s="4"/>
      <c r="B1011" s="4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3"/>
      <c r="U1011" s="2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</row>
    <row r="1012" spans="1:40" ht="14.25" customHeight="1" x14ac:dyDescent="0.2">
      <c r="A1012" s="4"/>
      <c r="B1012" s="4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3"/>
      <c r="U1012" s="2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</row>
    <row r="1013" spans="1:40" ht="14.25" customHeight="1" x14ac:dyDescent="0.2">
      <c r="A1013" s="4"/>
      <c r="B1013" s="4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3"/>
      <c r="U1013" s="2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</row>
    <row r="1014" spans="1:40" ht="14.25" customHeight="1" x14ac:dyDescent="0.2">
      <c r="A1014" s="4"/>
      <c r="B1014" s="4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3"/>
      <c r="U1014" s="2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</row>
    <row r="1015" spans="1:40" ht="14.25" customHeight="1" x14ac:dyDescent="0.2">
      <c r="A1015" s="4"/>
      <c r="B1015" s="4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3"/>
      <c r="U1015" s="2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</row>
    <row r="1016" spans="1:40" ht="14.25" customHeight="1" x14ac:dyDescent="0.2">
      <c r="A1016" s="4"/>
      <c r="B1016" s="4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3"/>
      <c r="U1016" s="2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</row>
    <row r="1017" spans="1:40" ht="14.25" customHeight="1" x14ac:dyDescent="0.2">
      <c r="A1017" s="4"/>
      <c r="B1017" s="4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3"/>
      <c r="U1017" s="2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</row>
    <row r="1018" spans="1:40" ht="14.25" customHeight="1" x14ac:dyDescent="0.2">
      <c r="A1018" s="4"/>
      <c r="B1018" s="4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3"/>
      <c r="U1018" s="2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</row>
    <row r="1019" spans="1:40" ht="14.25" customHeight="1" x14ac:dyDescent="0.2">
      <c r="A1019" s="4"/>
      <c r="B1019" s="4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3"/>
      <c r="U1019" s="2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</row>
    <row r="1020" spans="1:40" ht="14.25" customHeight="1" x14ac:dyDescent="0.2">
      <c r="A1020" s="4"/>
      <c r="B1020" s="4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3"/>
      <c r="U1020" s="2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</row>
    <row r="1021" spans="1:40" ht="14.25" customHeight="1" x14ac:dyDescent="0.2">
      <c r="A1021" s="4"/>
      <c r="B1021" s="4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3"/>
      <c r="U1021" s="2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</row>
    <row r="1022" spans="1:40" ht="14.25" customHeight="1" x14ac:dyDescent="0.2">
      <c r="A1022" s="4"/>
      <c r="B1022" s="4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3"/>
      <c r="U1022" s="2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</row>
    <row r="1023" spans="1:40" ht="14.25" customHeight="1" x14ac:dyDescent="0.2">
      <c r="A1023" s="4"/>
      <c r="B1023" s="4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3"/>
      <c r="U1023" s="2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</row>
    <row r="1024" spans="1:40" ht="14.25" customHeight="1" x14ac:dyDescent="0.2">
      <c r="A1024" s="4"/>
      <c r="B1024" s="4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3"/>
      <c r="U1024" s="2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</row>
    <row r="1025" spans="1:40" ht="14.25" customHeight="1" x14ac:dyDescent="0.2">
      <c r="A1025" s="4"/>
      <c r="B1025" s="4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3"/>
      <c r="U1025" s="2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</row>
    <row r="1026" spans="1:40" ht="14.25" customHeight="1" x14ac:dyDescent="0.2">
      <c r="A1026" s="4"/>
      <c r="B1026" s="4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3"/>
      <c r="U1026" s="2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</row>
    <row r="1027" spans="1:40" ht="14.25" customHeight="1" x14ac:dyDescent="0.2">
      <c r="A1027" s="4"/>
      <c r="B1027" s="4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3"/>
      <c r="U1027" s="2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</row>
    <row r="1028" spans="1:40" ht="14.25" customHeight="1" x14ac:dyDescent="0.2">
      <c r="A1028" s="4"/>
      <c r="B1028" s="4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3"/>
      <c r="U1028" s="2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</row>
    <row r="1029" spans="1:40" ht="14.25" customHeight="1" x14ac:dyDescent="0.2">
      <c r="A1029" s="4"/>
      <c r="B1029" s="4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3"/>
      <c r="U1029" s="2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</row>
    <row r="1030" spans="1:40" ht="14.25" customHeight="1" x14ac:dyDescent="0.2">
      <c r="A1030" s="4"/>
      <c r="B1030" s="4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3"/>
      <c r="U1030" s="2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</row>
    <row r="1031" spans="1:40" ht="14.25" customHeight="1" x14ac:dyDescent="0.2">
      <c r="A1031" s="4"/>
      <c r="B1031" s="4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3"/>
      <c r="U1031" s="2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</row>
    <row r="1032" spans="1:40" ht="14.25" customHeight="1" x14ac:dyDescent="0.2">
      <c r="A1032" s="4"/>
      <c r="B1032" s="4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3"/>
      <c r="U1032" s="2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</row>
    <row r="1033" spans="1:40" ht="14.25" customHeight="1" x14ac:dyDescent="0.2">
      <c r="A1033" s="4"/>
      <c r="B1033" s="4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3"/>
      <c r="U1033" s="2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</row>
    <row r="1034" spans="1:40" ht="14.25" customHeight="1" x14ac:dyDescent="0.2">
      <c r="A1034" s="4"/>
      <c r="B1034" s="4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3"/>
      <c r="U1034" s="2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</row>
    <row r="1035" spans="1:40" ht="14.25" customHeight="1" x14ac:dyDescent="0.2">
      <c r="A1035" s="4"/>
      <c r="B1035" s="4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3"/>
      <c r="U1035" s="2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</row>
    <row r="1036" spans="1:40" ht="14.25" customHeight="1" x14ac:dyDescent="0.2">
      <c r="A1036" s="4"/>
      <c r="B1036" s="4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3"/>
      <c r="U1036" s="2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</row>
    <row r="1037" spans="1:40" ht="14.25" customHeight="1" x14ac:dyDescent="0.2">
      <c r="A1037" s="4"/>
      <c r="B1037" s="4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3"/>
      <c r="U1037" s="2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</row>
    <row r="1038" spans="1:40" ht="14.25" customHeight="1" x14ac:dyDescent="0.2">
      <c r="A1038" s="4"/>
      <c r="B1038" s="4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3"/>
      <c r="U1038" s="2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</row>
    <row r="1039" spans="1:40" ht="14.25" customHeight="1" x14ac:dyDescent="0.2">
      <c r="A1039" s="4"/>
      <c r="B1039" s="4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3"/>
      <c r="U1039" s="2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</row>
    <row r="1040" spans="1:40" ht="14.25" customHeight="1" x14ac:dyDescent="0.2">
      <c r="A1040" s="4"/>
      <c r="B1040" s="4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3"/>
      <c r="U1040" s="2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</row>
    <row r="1041" spans="1:40" ht="14.25" customHeight="1" x14ac:dyDescent="0.2">
      <c r="A1041" s="4"/>
      <c r="B1041" s="4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3"/>
      <c r="U1041" s="2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</row>
    <row r="1042" spans="1:40" ht="14.25" customHeight="1" x14ac:dyDescent="0.2">
      <c r="A1042" s="4"/>
      <c r="B1042" s="4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3"/>
      <c r="U1042" s="2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</row>
    <row r="1043" spans="1:40" ht="14.25" customHeight="1" x14ac:dyDescent="0.2">
      <c r="A1043" s="4"/>
      <c r="B1043" s="4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3"/>
      <c r="U1043" s="2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</row>
    <row r="1044" spans="1:40" ht="14.25" customHeight="1" x14ac:dyDescent="0.2">
      <c r="A1044" s="4"/>
      <c r="B1044" s="4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3"/>
      <c r="U1044" s="2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</row>
    <row r="1045" spans="1:40" ht="14.25" customHeight="1" x14ac:dyDescent="0.2">
      <c r="A1045" s="4"/>
      <c r="B1045" s="4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3"/>
      <c r="U1045" s="2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</row>
    <row r="1046" spans="1:40" ht="14.25" customHeight="1" x14ac:dyDescent="0.2">
      <c r="A1046" s="4"/>
      <c r="B1046" s="4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3"/>
      <c r="U1046" s="2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</row>
    <row r="1047" spans="1:40" ht="14.25" customHeight="1" x14ac:dyDescent="0.2">
      <c r="A1047" s="4"/>
      <c r="B1047" s="4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3"/>
      <c r="U1047" s="2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</row>
    <row r="1048" spans="1:40" ht="14.25" customHeight="1" x14ac:dyDescent="0.2">
      <c r="A1048" s="4"/>
      <c r="B1048" s="4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3"/>
      <c r="U1048" s="2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</row>
    <row r="1049" spans="1:40" ht="14.25" customHeight="1" x14ac:dyDescent="0.2">
      <c r="A1049" s="4"/>
      <c r="B1049" s="4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3"/>
      <c r="U1049" s="2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</row>
    <row r="1050" spans="1:40" ht="14.25" customHeight="1" x14ac:dyDescent="0.2">
      <c r="A1050" s="4"/>
      <c r="B1050" s="4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3"/>
      <c r="U1050" s="2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</row>
    <row r="1051" spans="1:40" ht="14.25" customHeight="1" x14ac:dyDescent="0.2">
      <c r="A1051" s="4"/>
      <c r="B1051" s="4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3"/>
      <c r="U1051" s="2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</row>
    <row r="1052" spans="1:40" ht="14.25" customHeight="1" x14ac:dyDescent="0.2">
      <c r="A1052" s="4"/>
      <c r="B1052" s="4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3"/>
      <c r="U1052" s="2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</row>
    <row r="1053" spans="1:40" ht="14.25" customHeight="1" x14ac:dyDescent="0.2">
      <c r="A1053" s="4"/>
      <c r="B1053" s="4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3"/>
      <c r="U1053" s="2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</row>
    <row r="1054" spans="1:40" ht="14.25" customHeight="1" x14ac:dyDescent="0.2">
      <c r="A1054" s="4"/>
      <c r="B1054" s="4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3"/>
      <c r="U1054" s="2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</row>
    <row r="1055" spans="1:40" ht="14.25" customHeight="1" x14ac:dyDescent="0.2">
      <c r="A1055" s="4"/>
      <c r="B1055" s="4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3"/>
      <c r="U1055" s="2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</row>
    <row r="1056" spans="1:40" ht="14.25" customHeight="1" x14ac:dyDescent="0.2">
      <c r="A1056" s="4"/>
      <c r="B1056" s="4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3"/>
      <c r="U1056" s="2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</row>
    <row r="1057" spans="1:40" ht="14.25" customHeight="1" x14ac:dyDescent="0.2">
      <c r="A1057" s="4"/>
      <c r="B1057" s="4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"/>
      <c r="U1057" s="2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</row>
    <row r="1058" spans="1:40" ht="14.25" customHeight="1" x14ac:dyDescent="0.2">
      <c r="A1058" s="4"/>
      <c r="B1058" s="4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3"/>
      <c r="U1058" s="2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</row>
    <row r="1059" spans="1:40" ht="14.25" customHeight="1" x14ac:dyDescent="0.2">
      <c r="A1059" s="4"/>
      <c r="B1059" s="4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3"/>
      <c r="U1059" s="2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</row>
    <row r="1060" spans="1:40" ht="14.25" customHeight="1" x14ac:dyDescent="0.2">
      <c r="A1060" s="4"/>
      <c r="B1060" s="4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3"/>
      <c r="U1060" s="2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</row>
    <row r="1061" spans="1:40" ht="14.25" customHeight="1" x14ac:dyDescent="0.2">
      <c r="A1061" s="4"/>
      <c r="B1061" s="4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3"/>
      <c r="U1061" s="2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</row>
    <row r="1062" spans="1:40" ht="14.25" customHeight="1" x14ac:dyDescent="0.2">
      <c r="A1062" s="4"/>
      <c r="B1062" s="4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3"/>
      <c r="U1062" s="2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</row>
    <row r="1063" spans="1:40" ht="14.25" customHeight="1" x14ac:dyDescent="0.2">
      <c r="A1063" s="4"/>
      <c r="B1063" s="4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3"/>
      <c r="U1063" s="2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</row>
    <row r="1064" spans="1:40" ht="14.25" customHeight="1" x14ac:dyDescent="0.2">
      <c r="A1064" s="4"/>
      <c r="B1064" s="4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3"/>
      <c r="U1064" s="2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</row>
    <row r="1065" spans="1:40" ht="14.25" customHeight="1" x14ac:dyDescent="0.2">
      <c r="A1065" s="4"/>
      <c r="B1065" s="4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3"/>
      <c r="U1065" s="2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</row>
    <row r="1066" spans="1:40" ht="14.25" customHeight="1" x14ac:dyDescent="0.2">
      <c r="A1066" s="4"/>
      <c r="B1066" s="4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3"/>
      <c r="U1066" s="2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</row>
    <row r="1067" spans="1:40" ht="14.25" customHeight="1" x14ac:dyDescent="0.2">
      <c r="A1067" s="4"/>
      <c r="B1067" s="4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3"/>
      <c r="U1067" s="2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</row>
    <row r="1068" spans="1:40" ht="14.25" customHeight="1" x14ac:dyDescent="0.2">
      <c r="A1068" s="4"/>
      <c r="B1068" s="4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3"/>
      <c r="U1068" s="2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</row>
    <row r="1069" spans="1:40" ht="14.25" customHeight="1" x14ac:dyDescent="0.2">
      <c r="A1069" s="4"/>
      <c r="B1069" s="4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3"/>
      <c r="U1069" s="2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</row>
    <row r="1070" spans="1:40" ht="14.25" customHeight="1" x14ac:dyDescent="0.2">
      <c r="A1070" s="4"/>
      <c r="B1070" s="4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3"/>
      <c r="U1070" s="2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</row>
    <row r="1071" spans="1:40" ht="14.25" customHeight="1" x14ac:dyDescent="0.2">
      <c r="A1071" s="4"/>
      <c r="B1071" s="4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3"/>
      <c r="U1071" s="2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</row>
    <row r="1072" spans="1:40" ht="14.25" customHeight="1" x14ac:dyDescent="0.2">
      <c r="A1072" s="4"/>
      <c r="B1072" s="4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3"/>
      <c r="U1072" s="2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</row>
    <row r="1073" spans="1:40" ht="14.25" customHeight="1" x14ac:dyDescent="0.2">
      <c r="A1073" s="4"/>
      <c r="B1073" s="4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3"/>
      <c r="U1073" s="2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</row>
    <row r="1074" spans="1:40" ht="14.25" customHeight="1" x14ac:dyDescent="0.2">
      <c r="A1074" s="4"/>
      <c r="B1074" s="4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3"/>
      <c r="U1074" s="2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</row>
    <row r="1075" spans="1:40" ht="14.25" customHeight="1" x14ac:dyDescent="0.2">
      <c r="A1075" s="4"/>
      <c r="B1075" s="4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3"/>
      <c r="U1075" s="2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</row>
    <row r="1076" spans="1:40" ht="14.25" customHeight="1" x14ac:dyDescent="0.2">
      <c r="A1076" s="4"/>
      <c r="B1076" s="4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3"/>
      <c r="U1076" s="2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</row>
    <row r="1077" spans="1:40" ht="14.25" customHeight="1" x14ac:dyDescent="0.2">
      <c r="A1077" s="4"/>
      <c r="B1077" s="4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3"/>
      <c r="U1077" s="2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</row>
    <row r="1078" spans="1:40" ht="14.25" customHeight="1" x14ac:dyDescent="0.2">
      <c r="A1078" s="4"/>
      <c r="B1078" s="4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3"/>
      <c r="U1078" s="2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</row>
    <row r="1079" spans="1:40" ht="14.25" customHeight="1" x14ac:dyDescent="0.2">
      <c r="A1079" s="4"/>
      <c r="B1079" s="4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3"/>
      <c r="U1079" s="2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</row>
    <row r="1080" spans="1:40" ht="14.25" customHeight="1" x14ac:dyDescent="0.2">
      <c r="A1080" s="4"/>
      <c r="B1080" s="4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3"/>
      <c r="U1080" s="2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</row>
    <row r="1081" spans="1:40" ht="14.25" customHeight="1" x14ac:dyDescent="0.2">
      <c r="A1081" s="4"/>
      <c r="B1081" s="4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3"/>
      <c r="U1081" s="2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</row>
    <row r="1082" spans="1:40" ht="14.25" customHeight="1" x14ac:dyDescent="0.2">
      <c r="A1082" s="4"/>
      <c r="B1082" s="4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3"/>
      <c r="U1082" s="2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</row>
    <row r="1083" spans="1:40" ht="14.25" customHeight="1" x14ac:dyDescent="0.2">
      <c r="A1083" s="4"/>
      <c r="B1083" s="4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3"/>
      <c r="U1083" s="2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</row>
    <row r="1084" spans="1:40" ht="14.25" customHeight="1" x14ac:dyDescent="0.2">
      <c r="A1084" s="4"/>
      <c r="B1084" s="4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3"/>
      <c r="U1084" s="2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</row>
    <row r="1085" spans="1:40" ht="14.25" customHeight="1" x14ac:dyDescent="0.2">
      <c r="A1085" s="4"/>
      <c r="B1085" s="4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3"/>
      <c r="U1085" s="2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</row>
    <row r="1086" spans="1:40" ht="14.25" customHeight="1" x14ac:dyDescent="0.2">
      <c r="A1086" s="4"/>
      <c r="B1086" s="4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3"/>
      <c r="U1086" s="2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</row>
    <row r="1087" spans="1:40" ht="14.25" customHeight="1" x14ac:dyDescent="0.2">
      <c r="A1087" s="4"/>
      <c r="B1087" s="4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3"/>
      <c r="U1087" s="2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</row>
    <row r="1088" spans="1:40" ht="14.25" customHeight="1" x14ac:dyDescent="0.2">
      <c r="A1088" s="4"/>
      <c r="B1088" s="4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3"/>
      <c r="U1088" s="2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</row>
    <row r="1089" spans="1:40" ht="14.25" customHeight="1" x14ac:dyDescent="0.2">
      <c r="A1089" s="4"/>
      <c r="B1089" s="4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3"/>
      <c r="U1089" s="2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</row>
    <row r="1090" spans="1:40" ht="14.25" customHeight="1" x14ac:dyDescent="0.2">
      <c r="A1090" s="4"/>
      <c r="B1090" s="4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3"/>
      <c r="U1090" s="2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</row>
    <row r="1091" spans="1:40" ht="14.25" customHeight="1" x14ac:dyDescent="0.2">
      <c r="A1091" s="4"/>
      <c r="B1091" s="4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3"/>
      <c r="U1091" s="2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</row>
    <row r="1092" spans="1:40" ht="14.25" customHeight="1" x14ac:dyDescent="0.2">
      <c r="A1092" s="4"/>
      <c r="B1092" s="4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3"/>
      <c r="U1092" s="2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</row>
    <row r="1093" spans="1:40" ht="14.25" customHeight="1" x14ac:dyDescent="0.2">
      <c r="A1093" s="4"/>
      <c r="B1093" s="4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3"/>
      <c r="U1093" s="2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</row>
    <row r="1094" spans="1:40" ht="14.25" customHeight="1" x14ac:dyDescent="0.2">
      <c r="A1094" s="4"/>
      <c r="B1094" s="4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3"/>
      <c r="U1094" s="2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</row>
    <row r="1095" spans="1:40" ht="14.25" customHeight="1" x14ac:dyDescent="0.2">
      <c r="A1095" s="4"/>
      <c r="B1095" s="4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3"/>
      <c r="U1095" s="2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</row>
    <row r="1096" spans="1:40" ht="14.25" customHeight="1" x14ac:dyDescent="0.2">
      <c r="A1096" s="4"/>
      <c r="B1096" s="4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3"/>
      <c r="U1096" s="2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</row>
    <row r="1097" spans="1:40" ht="14.25" customHeight="1" x14ac:dyDescent="0.2">
      <c r="A1097" s="4"/>
      <c r="B1097" s="4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3"/>
      <c r="U1097" s="2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</row>
    <row r="1098" spans="1:40" ht="14.25" customHeight="1" x14ac:dyDescent="0.2">
      <c r="A1098" s="4"/>
      <c r="B1098" s="4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3"/>
      <c r="U1098" s="2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</row>
    <row r="1099" spans="1:40" ht="14.25" customHeight="1" x14ac:dyDescent="0.2">
      <c r="A1099" s="4"/>
      <c r="B1099" s="4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3"/>
      <c r="U1099" s="2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</row>
    <row r="1100" spans="1:40" ht="14.25" customHeight="1" x14ac:dyDescent="0.2">
      <c r="A1100" s="4"/>
      <c r="B1100" s="4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3"/>
      <c r="U1100" s="2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</row>
    <row r="1101" spans="1:40" ht="14.25" customHeight="1" x14ac:dyDescent="0.2">
      <c r="A1101" s="4"/>
      <c r="B1101" s="4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3"/>
      <c r="U1101" s="2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</row>
    <row r="1102" spans="1:40" ht="14.25" customHeight="1" x14ac:dyDescent="0.2">
      <c r="A1102" s="4"/>
      <c r="B1102" s="4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3"/>
      <c r="U1102" s="2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</row>
    <row r="1103" spans="1:40" ht="14.25" customHeight="1" x14ac:dyDescent="0.2">
      <c r="A1103" s="4"/>
      <c r="B1103" s="4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3"/>
      <c r="U1103" s="2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</row>
    <row r="1104" spans="1:40" ht="14.25" customHeight="1" x14ac:dyDescent="0.2">
      <c r="A1104" s="4"/>
      <c r="B1104" s="4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3"/>
      <c r="U1104" s="2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</row>
    <row r="1105" spans="1:40" ht="14.25" customHeight="1" x14ac:dyDescent="0.2">
      <c r="A1105" s="4"/>
      <c r="B1105" s="4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3"/>
      <c r="U1105" s="2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</row>
    <row r="1106" spans="1:40" ht="14.25" customHeight="1" x14ac:dyDescent="0.2">
      <c r="A1106" s="4"/>
      <c r="B1106" s="4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3"/>
      <c r="U1106" s="2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</row>
    <row r="1107" spans="1:40" ht="14.25" customHeight="1" x14ac:dyDescent="0.2">
      <c r="A1107" s="4"/>
      <c r="B1107" s="4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3"/>
      <c r="U1107" s="2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</row>
    <row r="1108" spans="1:40" ht="14.25" customHeight="1" x14ac:dyDescent="0.2">
      <c r="A1108" s="4"/>
      <c r="B1108" s="4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3"/>
      <c r="U1108" s="2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</row>
    <row r="1109" spans="1:40" ht="14.25" customHeight="1" x14ac:dyDescent="0.2">
      <c r="A1109" s="4"/>
      <c r="B1109" s="4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3"/>
      <c r="U1109" s="2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</row>
  </sheetData>
  <autoFilter ref="A8:R205" xr:uid="{00000000-0009-0000-0000-000000000000}"/>
  <mergeCells count="14">
    <mergeCell ref="AC6:AF6"/>
    <mergeCell ref="C2:N2"/>
    <mergeCell ref="O6:O7"/>
    <mergeCell ref="N6:N7"/>
    <mergeCell ref="Q6:Q7"/>
    <mergeCell ref="R6:R7"/>
    <mergeCell ref="J6:M6"/>
    <mergeCell ref="V6:X6"/>
    <mergeCell ref="Y6:AA6"/>
    <mergeCell ref="A201:C204"/>
    <mergeCell ref="A6:A7"/>
    <mergeCell ref="B6:B7"/>
    <mergeCell ref="C6:E6"/>
    <mergeCell ref="F6:H6"/>
  </mergeCells>
  <dataValidations disablePrompts="1" count="3">
    <dataValidation type="list" allowBlank="1" showErrorMessage="1" sqref="Q202" xr:uid="{00000000-0002-0000-0000-000002000000}">
      <formula1>"0.07,0.0"</formula1>
    </dataValidation>
    <dataValidation type="list" allowBlank="1" showInputMessage="1" showErrorMessage="1" sqref="Q2" xr:uid="{0291EE7B-26F8-4856-8276-8DE301EF6675}">
      <formula1>"Order #, Quote #"</formula1>
    </dataValidation>
    <dataValidation type="list" allowBlank="1" showInputMessage="1" showErrorMessage="1" sqref="Q203" xr:uid="{19664A5B-5A59-42C2-879F-1E7562D6E673}">
      <formula1>"Flat Rate, Express Rate, International Rate, Free Shipping"</formula1>
    </dataValidation>
  </dataValidations>
  <hyperlinks>
    <hyperlink ref="I6" r:id="rId1" xr:uid="{00000000-0004-0000-0000-000000000000}"/>
    <hyperlink ref="C7" r:id="rId2" xr:uid="{00000000-0004-0000-0000-000001000000}"/>
    <hyperlink ref="D7" r:id="rId3" xr:uid="{00000000-0004-0000-0000-000002000000}"/>
    <hyperlink ref="E7" r:id="rId4" xr:uid="{00000000-0004-0000-0000-000003000000}"/>
    <hyperlink ref="F7" r:id="rId5" xr:uid="{00000000-0004-0000-0000-000004000000}"/>
    <hyperlink ref="G7" r:id="rId6" xr:uid="{00000000-0004-0000-0000-000005000000}"/>
    <hyperlink ref="H7" r:id="rId7" xr:uid="{00000000-0004-0000-0000-000006000000}"/>
    <hyperlink ref="I7" r:id="rId8" xr:uid="{00000000-0004-0000-0000-000007000000}"/>
    <hyperlink ref="A9" r:id="rId9" xr:uid="{00000000-0004-0000-0000-000008000000}"/>
    <hyperlink ref="B9" r:id="rId10" xr:uid="{00000000-0004-0000-0000-000009000000}"/>
    <hyperlink ref="A14" r:id="rId11" xr:uid="{00000000-0004-0000-0000-00000A000000}"/>
    <hyperlink ref="B14" r:id="rId12" xr:uid="{00000000-0004-0000-0000-00000B000000}"/>
    <hyperlink ref="B24" r:id="rId13" xr:uid="{00000000-0004-0000-0000-00000C000000}"/>
    <hyperlink ref="B25" r:id="rId14" xr:uid="{00000000-0004-0000-0000-00000D000000}"/>
    <hyperlink ref="B26" r:id="rId15" xr:uid="{00000000-0004-0000-0000-00000E000000}"/>
    <hyperlink ref="B27" r:id="rId16" xr:uid="{00000000-0004-0000-0000-00000F000000}"/>
    <hyperlink ref="B28" r:id="rId17" xr:uid="{00000000-0004-0000-0000-000010000000}"/>
    <hyperlink ref="B29" r:id="rId18" xr:uid="{00000000-0004-0000-0000-000011000000}"/>
    <hyperlink ref="B30" r:id="rId19" xr:uid="{00000000-0004-0000-0000-000012000000}"/>
    <hyperlink ref="B31" r:id="rId20" xr:uid="{00000000-0004-0000-0000-000013000000}"/>
    <hyperlink ref="B32" r:id="rId21" xr:uid="{00000000-0004-0000-0000-000014000000}"/>
    <hyperlink ref="B33" r:id="rId22" xr:uid="{00000000-0004-0000-0000-000015000000}"/>
    <hyperlink ref="B34" r:id="rId23" xr:uid="{00000000-0004-0000-0000-000016000000}"/>
    <hyperlink ref="B35" r:id="rId24" xr:uid="{00000000-0004-0000-0000-000017000000}"/>
    <hyperlink ref="B36" r:id="rId25" xr:uid="{00000000-0004-0000-0000-000018000000}"/>
    <hyperlink ref="B37" r:id="rId26" xr:uid="{00000000-0004-0000-0000-000019000000}"/>
    <hyperlink ref="B38" r:id="rId27" xr:uid="{00000000-0004-0000-0000-00001A000000}"/>
    <hyperlink ref="B39" r:id="rId28" xr:uid="{00000000-0004-0000-0000-00001B000000}"/>
    <hyperlink ref="B40" r:id="rId29" xr:uid="{00000000-0004-0000-0000-00001C000000}"/>
    <hyperlink ref="B41" r:id="rId30" xr:uid="{00000000-0004-0000-0000-00001D000000}"/>
    <hyperlink ref="B42" r:id="rId31" xr:uid="{00000000-0004-0000-0000-00001E000000}"/>
    <hyperlink ref="B43" r:id="rId32" xr:uid="{00000000-0004-0000-0000-00001F000000}"/>
    <hyperlink ref="B44" r:id="rId33" xr:uid="{00000000-0004-0000-0000-000020000000}"/>
    <hyperlink ref="B45" r:id="rId34" xr:uid="{00000000-0004-0000-0000-000021000000}"/>
    <hyperlink ref="B46" r:id="rId35" xr:uid="{00000000-0004-0000-0000-000022000000}"/>
    <hyperlink ref="B47" r:id="rId36" xr:uid="{00000000-0004-0000-0000-000023000000}"/>
    <hyperlink ref="B48" r:id="rId37" display="TPLO Small Narrow, Left" xr:uid="{00000000-0004-0000-0000-000024000000}"/>
    <hyperlink ref="B49" r:id="rId38" display="TPLO Small Narrow, Right" xr:uid="{00000000-0004-0000-0000-000025000000}"/>
    <hyperlink ref="B50" r:id="rId39" display="TPLO Medium Narrow, Left" xr:uid="{00000000-0004-0000-0000-000026000000}"/>
    <hyperlink ref="B51" r:id="rId40" display="TPLO Medium Narrow, Right" xr:uid="{00000000-0004-0000-0000-000027000000}"/>
    <hyperlink ref="B52" r:id="rId41" display="TPLO Large Narrow, Left" xr:uid="{00000000-0004-0000-0000-000028000000}"/>
    <hyperlink ref="B53" r:id="rId42" display="TPLO Large Narrow, Right" xr:uid="{00000000-0004-0000-0000-000029000000}"/>
    <hyperlink ref="B58" r:id="rId43" xr:uid="{00000000-0004-0000-0000-00002C000000}"/>
    <hyperlink ref="B59" r:id="rId44" xr:uid="{00000000-0004-0000-0000-00002D000000}"/>
    <hyperlink ref="B60" r:id="rId45" xr:uid="{00000000-0004-0000-0000-00002E000000}"/>
    <hyperlink ref="B61" r:id="rId46" xr:uid="{00000000-0004-0000-0000-00002F000000}"/>
    <hyperlink ref="B62" r:id="rId47" xr:uid="{00000000-0004-0000-0000-000030000000}"/>
    <hyperlink ref="B63" r:id="rId48" xr:uid="{00000000-0004-0000-0000-000031000000}"/>
    <hyperlink ref="B64" r:id="rId49" xr:uid="{00000000-0004-0000-0000-000032000000}"/>
    <hyperlink ref="B65" r:id="rId50" xr:uid="{00000000-0004-0000-0000-000033000000}"/>
    <hyperlink ref="B66" r:id="rId51" xr:uid="{00000000-0004-0000-0000-000034000000}"/>
    <hyperlink ref="B84" r:id="rId52" xr:uid="{00000000-0004-0000-0000-000035000000}"/>
    <hyperlink ref="B85" r:id="rId53" xr:uid="{00000000-0004-0000-0000-000036000000}"/>
    <hyperlink ref="B86" r:id="rId54" xr:uid="{00000000-0004-0000-0000-000037000000}"/>
    <hyperlink ref="B87" r:id="rId55" xr:uid="{00000000-0004-0000-0000-000038000000}"/>
    <hyperlink ref="B88" r:id="rId56" xr:uid="{00000000-0004-0000-0000-000039000000}"/>
    <hyperlink ref="B89" r:id="rId57" xr:uid="{00000000-0004-0000-0000-00003A000000}"/>
    <hyperlink ref="B90" r:id="rId58" xr:uid="{00000000-0004-0000-0000-00003B000000}"/>
    <hyperlink ref="B91" r:id="rId59" xr:uid="{00000000-0004-0000-0000-00003C000000}"/>
    <hyperlink ref="B92" r:id="rId60" xr:uid="{00000000-0004-0000-0000-00003D000000}"/>
    <hyperlink ref="B93" r:id="rId61" xr:uid="{00000000-0004-0000-0000-00003E000000}"/>
    <hyperlink ref="B94" r:id="rId62" xr:uid="{00000000-0004-0000-0000-00003F000000}"/>
    <hyperlink ref="B95" r:id="rId63" xr:uid="{00000000-0004-0000-0000-000040000000}"/>
    <hyperlink ref="B96" r:id="rId64" xr:uid="{00000000-0004-0000-0000-000041000000}"/>
    <hyperlink ref="B97" r:id="rId65" xr:uid="{00000000-0004-0000-0000-000042000000}"/>
    <hyperlink ref="B98" r:id="rId66" xr:uid="{00000000-0004-0000-0000-000043000000}"/>
    <hyperlink ref="B99" r:id="rId67" xr:uid="{00000000-0004-0000-0000-000044000000}"/>
    <hyperlink ref="B100" r:id="rId68" xr:uid="{00000000-0004-0000-0000-000045000000}"/>
    <hyperlink ref="B101" r:id="rId69" xr:uid="{00000000-0004-0000-0000-000046000000}"/>
    <hyperlink ref="B103" r:id="rId70" xr:uid="{00000000-0004-0000-0000-000047000000}"/>
    <hyperlink ref="B104" r:id="rId71" xr:uid="{00000000-0004-0000-0000-000048000000}"/>
    <hyperlink ref="B105" r:id="rId72" xr:uid="{00000000-0004-0000-0000-000049000000}"/>
    <hyperlink ref="B106" r:id="rId73" xr:uid="{00000000-0004-0000-0000-00004A000000}"/>
    <hyperlink ref="B107" r:id="rId74" xr:uid="{00000000-0004-0000-0000-00004B000000}"/>
    <hyperlink ref="B108" r:id="rId75" xr:uid="{00000000-0004-0000-0000-00004C000000}"/>
    <hyperlink ref="B109" r:id="rId76" xr:uid="{00000000-0004-0000-0000-00004D000000}"/>
    <hyperlink ref="B110" r:id="rId77" xr:uid="{00000000-0004-0000-0000-00004E000000}"/>
    <hyperlink ref="B111" r:id="rId78" xr:uid="{00000000-0004-0000-0000-00004F000000}"/>
    <hyperlink ref="B112" r:id="rId79" xr:uid="{00000000-0004-0000-0000-000050000000}"/>
    <hyperlink ref="B113" r:id="rId80" xr:uid="{00000000-0004-0000-0000-000051000000}"/>
    <hyperlink ref="B114" r:id="rId81" xr:uid="{00000000-0004-0000-0000-000052000000}"/>
    <hyperlink ref="B115" r:id="rId82" xr:uid="{00000000-0004-0000-0000-000053000000}"/>
    <hyperlink ref="B116" r:id="rId83" xr:uid="{00000000-0004-0000-0000-000054000000}"/>
    <hyperlink ref="B117" r:id="rId84" xr:uid="{00000000-0004-0000-0000-000055000000}"/>
    <hyperlink ref="B118" r:id="rId85" xr:uid="{00000000-0004-0000-0000-000056000000}"/>
    <hyperlink ref="B119" r:id="rId86" xr:uid="{00000000-0004-0000-0000-000057000000}"/>
    <hyperlink ref="B120" r:id="rId87" xr:uid="{00000000-0004-0000-0000-000058000000}"/>
    <hyperlink ref="B122" r:id="rId88" xr:uid="{00000000-0004-0000-0000-000059000000}"/>
    <hyperlink ref="B123" r:id="rId89" xr:uid="{00000000-0004-0000-0000-00005A000000}"/>
    <hyperlink ref="B124" r:id="rId90" xr:uid="{00000000-0004-0000-0000-00005B000000}"/>
    <hyperlink ref="B125" r:id="rId91" xr:uid="{00000000-0004-0000-0000-00005C000000}"/>
    <hyperlink ref="B126" r:id="rId92" xr:uid="{00000000-0004-0000-0000-00005D000000}"/>
    <hyperlink ref="B127" r:id="rId93" xr:uid="{00000000-0004-0000-0000-00005E000000}"/>
    <hyperlink ref="B128" r:id="rId94" xr:uid="{00000000-0004-0000-0000-00005F000000}"/>
    <hyperlink ref="B129" r:id="rId95" xr:uid="{00000000-0004-0000-0000-000060000000}"/>
    <hyperlink ref="B130" r:id="rId96" xr:uid="{00000000-0004-0000-0000-000061000000}"/>
    <hyperlink ref="B131" r:id="rId97" xr:uid="{00000000-0004-0000-0000-000062000000}"/>
    <hyperlink ref="B132" r:id="rId98" xr:uid="{00000000-0004-0000-0000-000063000000}"/>
    <hyperlink ref="B133" r:id="rId99" xr:uid="{00000000-0004-0000-0000-000064000000}"/>
    <hyperlink ref="B134" r:id="rId100" xr:uid="{00000000-0004-0000-0000-000065000000}"/>
    <hyperlink ref="B136" r:id="rId101" xr:uid="{00000000-0004-0000-0000-000066000000}"/>
    <hyperlink ref="B137" r:id="rId102" xr:uid="{00000000-0004-0000-0000-000067000000}"/>
    <hyperlink ref="B138" r:id="rId103" xr:uid="{00000000-0004-0000-0000-000068000000}"/>
    <hyperlink ref="B139" r:id="rId104" xr:uid="{00000000-0004-0000-0000-000069000000}"/>
    <hyperlink ref="B140" r:id="rId105" xr:uid="{00000000-0004-0000-0000-00006A000000}"/>
    <hyperlink ref="B141" r:id="rId106" xr:uid="{00000000-0004-0000-0000-00006B000000}"/>
    <hyperlink ref="B142" r:id="rId107" xr:uid="{00000000-0004-0000-0000-00006C000000}"/>
    <hyperlink ref="B143" r:id="rId108" xr:uid="{00000000-0004-0000-0000-00006D000000}"/>
    <hyperlink ref="B144" r:id="rId109" xr:uid="{00000000-0004-0000-0000-00006E000000}"/>
    <hyperlink ref="B145" r:id="rId110" xr:uid="{00000000-0004-0000-0000-00006F000000}"/>
    <hyperlink ref="B146" r:id="rId111" xr:uid="{00000000-0004-0000-0000-000070000000}"/>
    <hyperlink ref="B147" r:id="rId112" xr:uid="{00000000-0004-0000-0000-000071000000}"/>
    <hyperlink ref="B148" r:id="rId113" xr:uid="{00000000-0004-0000-0000-000072000000}"/>
    <hyperlink ref="B149" r:id="rId114" xr:uid="{00000000-0004-0000-0000-000073000000}"/>
    <hyperlink ref="B150" r:id="rId115" xr:uid="{00000000-0004-0000-0000-000074000000}"/>
    <hyperlink ref="B151" r:id="rId116" xr:uid="{00000000-0004-0000-0000-000075000000}"/>
    <hyperlink ref="B153" r:id="rId117" xr:uid="{00000000-0004-0000-0000-000076000000}"/>
    <hyperlink ref="B154" r:id="rId118" xr:uid="{00000000-0004-0000-0000-000077000000}"/>
    <hyperlink ref="B155" r:id="rId119" xr:uid="{00000000-0004-0000-0000-000078000000}"/>
    <hyperlink ref="B156" r:id="rId120" xr:uid="{00000000-0004-0000-0000-000079000000}"/>
    <hyperlink ref="B157" r:id="rId121" xr:uid="{00000000-0004-0000-0000-00007A000000}"/>
    <hyperlink ref="B158" r:id="rId122" xr:uid="{00000000-0004-0000-0000-00007B000000}"/>
    <hyperlink ref="B159" r:id="rId123" xr:uid="{00000000-0004-0000-0000-00007C000000}"/>
    <hyperlink ref="B160" r:id="rId124" xr:uid="{00000000-0004-0000-0000-00007D000000}"/>
    <hyperlink ref="B162" r:id="rId125" xr:uid="{00000000-0004-0000-0000-00007E000000}"/>
    <hyperlink ref="B163" r:id="rId126" xr:uid="{00000000-0004-0000-0000-00007F000000}"/>
    <hyperlink ref="B164" r:id="rId127" xr:uid="{00000000-0004-0000-0000-000080000000}"/>
    <hyperlink ref="B165" r:id="rId128" xr:uid="{00000000-0004-0000-0000-000081000000}"/>
    <hyperlink ref="B166" r:id="rId129" xr:uid="{00000000-0004-0000-0000-000082000000}"/>
    <hyperlink ref="B167" r:id="rId130" xr:uid="{00000000-0004-0000-0000-000083000000}"/>
    <hyperlink ref="B168" r:id="rId131" xr:uid="{00000000-0004-0000-0000-000084000000}"/>
    <hyperlink ref="B169" r:id="rId132" xr:uid="{00000000-0004-0000-0000-000085000000}"/>
    <hyperlink ref="B170" r:id="rId133" xr:uid="{00000000-0004-0000-0000-000086000000}"/>
    <hyperlink ref="B171" r:id="rId134" xr:uid="{00000000-0004-0000-0000-000087000000}"/>
    <hyperlink ref="B172" r:id="rId135" xr:uid="{00000000-0004-0000-0000-000088000000}"/>
    <hyperlink ref="B175" r:id="rId136" xr:uid="{00000000-0004-0000-0000-000089000000}"/>
    <hyperlink ref="B176" r:id="rId137" xr:uid="{00000000-0004-0000-0000-00008A000000}"/>
    <hyperlink ref="B178" r:id="rId138" xr:uid="{00000000-0004-0000-0000-00008B000000}"/>
    <hyperlink ref="B179" r:id="rId139" xr:uid="{00000000-0004-0000-0000-00008C000000}"/>
    <hyperlink ref="B181" r:id="rId140" xr:uid="{00000000-0004-0000-0000-00008E000000}"/>
    <hyperlink ref="B182" r:id="rId141" xr:uid="{00000000-0004-0000-0000-00008F000000}"/>
    <hyperlink ref="B183" r:id="rId142" xr:uid="{00000000-0004-0000-0000-000090000000}"/>
    <hyperlink ref="B184" r:id="rId143" xr:uid="{00000000-0004-0000-0000-000091000000}"/>
    <hyperlink ref="B185" r:id="rId144" xr:uid="{00000000-0004-0000-0000-000092000000}"/>
    <hyperlink ref="B186" r:id="rId145" xr:uid="{00000000-0004-0000-0000-000093000000}"/>
    <hyperlink ref="B187" r:id="rId146" xr:uid="{00000000-0004-0000-0000-000094000000}"/>
    <hyperlink ref="B188" r:id="rId147" xr:uid="{00000000-0004-0000-0000-000095000000}"/>
    <hyperlink ref="B189" r:id="rId148" xr:uid="{00000000-0004-0000-0000-000096000000}"/>
    <hyperlink ref="B190" r:id="rId149" xr:uid="{00000000-0004-0000-0000-000097000000}"/>
    <hyperlink ref="B195" r:id="rId150" xr:uid="{00000000-0004-0000-0000-000098000000}"/>
    <hyperlink ref="B196" r:id="rId151" xr:uid="{00000000-0004-0000-0000-000099000000}"/>
    <hyperlink ref="B197" r:id="rId152" xr:uid="{00000000-0004-0000-0000-00009A000000}"/>
    <hyperlink ref="B198" r:id="rId153" xr:uid="{00000000-0004-0000-0000-00009B000000}"/>
    <hyperlink ref="B193" r:id="rId154" xr:uid="{5E03B244-9A43-438A-A440-70941F602A0C}"/>
    <hyperlink ref="B177" r:id="rId155" xr:uid="{F66F6006-60E5-427D-AB70-3D1CF4662E85}"/>
    <hyperlink ref="B180" r:id="rId156" xr:uid="{00000000-0004-0000-0000-00008D000000}"/>
    <hyperlink ref="B54" r:id="rId157" display="TPLO X-Large Narrow, Left" xr:uid="{E70D8099-E894-4647-B69D-1C8AF1F03183}"/>
    <hyperlink ref="B55" r:id="rId158" display="TPLO X-Large Narrow, Right" xr:uid="{A7ADFF62-B894-4E35-BF18-1DB2A95B1A18}"/>
    <hyperlink ref="B69" r:id="rId159" xr:uid="{AB01A98E-6279-41F8-BFE5-411C78318F52}"/>
    <hyperlink ref="B70" r:id="rId160" xr:uid="{2C8F57F0-A0FC-4178-86E7-FC9D5B0D6997}"/>
    <hyperlink ref="B71" r:id="rId161" xr:uid="{AF7B31A2-8A91-4AAA-BC7C-4218CCB02126}"/>
    <hyperlink ref="B72" r:id="rId162" xr:uid="{FB4DAFD1-04EE-4053-A4E3-163B1C741A70}"/>
    <hyperlink ref="B73" r:id="rId163" xr:uid="{5B6D7AC3-D66D-4B82-A700-223798D8C8C2}"/>
    <hyperlink ref="B74" r:id="rId164" xr:uid="{C596081D-B7B9-40B0-B788-F5E3E8A9204A}"/>
    <hyperlink ref="B75" r:id="rId165" xr:uid="{86B69C81-F6AC-4FFC-8755-761A9A9709D0}"/>
    <hyperlink ref="B76" r:id="rId166" xr:uid="{03DADEB4-CF99-4C95-BD81-4CE0FCD1F056}"/>
    <hyperlink ref="B77" r:id="rId167" xr:uid="{B95581B3-EA30-4290-B5E4-EFBAD980FE5F}"/>
    <hyperlink ref="B78" r:id="rId168" xr:uid="{8F8D8C3C-69BD-476A-AE34-5D9AA50DCEF8}"/>
    <hyperlink ref="B79" r:id="rId169" xr:uid="{8BDF3DFF-3886-4F2B-8FFD-BE15A8BC3E52}"/>
    <hyperlink ref="B80" r:id="rId170" xr:uid="{24B3A4FF-A3C0-4006-895C-E6A8D1278E69}"/>
    <hyperlink ref="B81" r:id="rId171" xr:uid="{FC1D107F-0807-4BAC-AC48-5D27087267CE}"/>
    <hyperlink ref="B82" r:id="rId172" xr:uid="{5668A7FF-3CE8-429B-A493-13C9DFC3CAEF}"/>
    <hyperlink ref="B191" r:id="rId173" xr:uid="{BA0218B4-4014-4EEB-86AC-0441A3929B4D}"/>
    <hyperlink ref="B192" r:id="rId174" xr:uid="{CDB80A29-5A38-40C2-B17E-D7262D9B6867}"/>
    <hyperlink ref="B16" r:id="rId175" xr:uid="{6692BC68-91C2-4C57-84AE-E4B64053C625}"/>
    <hyperlink ref="B17" r:id="rId176" xr:uid="{0D6DF5AC-0922-4F73-9BC7-057B3F802669}"/>
    <hyperlink ref="B18" r:id="rId177" xr:uid="{A7741B4F-FB24-429E-8CC4-EBEB577EEA10}"/>
    <hyperlink ref="B19" r:id="rId178" xr:uid="{D83EF620-B807-4078-B4F6-10CDE3B7A5DE}"/>
    <hyperlink ref="B194" r:id="rId179" xr:uid="{0AC88132-0231-470F-B11B-FE7D3B3A2349}"/>
    <hyperlink ref="B10" r:id="rId180" xr:uid="{8F96CADA-2462-4F6D-8A13-CC9197FC57D2}"/>
    <hyperlink ref="B11" r:id="rId181" xr:uid="{C05AB539-BD62-488F-AF15-FE2A608A4E45}"/>
    <hyperlink ref="B12" r:id="rId182" xr:uid="{82791EEE-6228-4650-BC38-1DF015593292}"/>
    <hyperlink ref="B13" r:id="rId183" xr:uid="{24A035A0-25C1-4F69-9028-53277FF21A5E}"/>
    <hyperlink ref="B15" r:id="rId184" xr:uid="{6597CCFF-6CD1-48EF-A3EE-1A4258BE811E}"/>
    <hyperlink ref="B56" r:id="rId185" display="https://osteocertus.com/product/to27-104l-tplo-plate-xx-large-narrow-left/" xr:uid="{FDF677D6-ECDE-4332-BFE9-4A2032941963}"/>
    <hyperlink ref="B57" r:id="rId186" display="https://osteocertus.com/product/to27q-104r-tplo-plate-xx-large-narrow-right/" xr:uid="{5E3621C3-7783-4471-B4B3-107B2E344E3D}"/>
    <hyperlink ref="B20" r:id="rIdTPLOFamily0"/>
    <hyperlink ref="B21" r:id="rIdTPLOFamily1"/>
  </hyperlinks>
  <printOptions horizontalCentered="1" verticalCentered="1"/>
  <pageMargins left="7.874015748031496E-2" right="7.874015748031496E-2" top="0.15748031496062992" bottom="0.15748031496062992" header="0" footer="0"/>
  <pageSetup scale="55" orientation="portrait" r:id="rId187"/>
  <rowBreaks count="3" manualBreakCount="3">
    <brk id="80" max="13" man="1"/>
    <brk id="132" max="13" man="1"/>
    <brk id="202" max="13" man="1"/>
  </rowBreaks>
  <drawing r:id="rId1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616F0-D6DD-4684-8572-F2BBA6C6C23E}">
  <sheetPr codeName="Sheet2"/>
  <dimension ref="A12:D25"/>
  <sheetViews>
    <sheetView workbookViewId="0">
      <selection activeCell="I13" sqref="I13"/>
    </sheetView>
  </sheetViews>
  <sheetFormatPr defaultRowHeight="14.25" x14ac:dyDescent="0.2"/>
  <cols>
    <col min="1" max="1" width="12.5" bestFit="1" customWidth="1"/>
    <col min="2" max="2" width="22.875" bestFit="1" customWidth="1"/>
    <col min="3" max="3" width="12.5" bestFit="1" customWidth="1"/>
    <col min="4" max="4" width="22.875" bestFit="1" customWidth="1"/>
  </cols>
  <sheetData>
    <row r="12" spans="1:4" x14ac:dyDescent="0.2">
      <c r="A12" s="201" t="s">
        <v>403</v>
      </c>
      <c r="B12" s="202"/>
      <c r="C12" s="201" t="s">
        <v>404</v>
      </c>
      <c r="D12" s="202"/>
    </row>
    <row r="13" spans="1:4" ht="15" thickBot="1" x14ac:dyDescent="0.25">
      <c r="A13" s="203"/>
      <c r="B13" s="204"/>
      <c r="C13" s="203"/>
      <c r="D13" s="204"/>
    </row>
    <row r="14" spans="1:4" x14ac:dyDescent="0.2">
      <c r="A14" s="180" t="s">
        <v>7</v>
      </c>
      <c r="B14" s="182" t="s">
        <v>8</v>
      </c>
      <c r="C14" s="180" t="s">
        <v>7</v>
      </c>
      <c r="D14" s="182" t="s">
        <v>8</v>
      </c>
    </row>
    <row r="15" spans="1:4" ht="15" thickBot="1" x14ac:dyDescent="0.25">
      <c r="A15" s="181"/>
      <c r="B15" s="183"/>
      <c r="C15" s="181"/>
      <c r="D15" s="183"/>
    </row>
    <row r="16" spans="1:4" x14ac:dyDescent="0.2">
      <c r="A16" s="106" t="s">
        <v>82</v>
      </c>
      <c r="B16" s="107" t="s">
        <v>83</v>
      </c>
      <c r="C16" s="106" t="s">
        <v>405</v>
      </c>
      <c r="D16" s="107" t="s">
        <v>415</v>
      </c>
    </row>
    <row r="17" spans="1:4" x14ac:dyDescent="0.2">
      <c r="A17" s="106" t="s">
        <v>84</v>
      </c>
      <c r="B17" s="107" t="s">
        <v>85</v>
      </c>
      <c r="C17" s="106" t="s">
        <v>406</v>
      </c>
      <c r="D17" s="107" t="s">
        <v>416</v>
      </c>
    </row>
    <row r="18" spans="1:4" x14ac:dyDescent="0.2">
      <c r="A18" s="106" t="s">
        <v>86</v>
      </c>
      <c r="B18" s="107" t="s">
        <v>87</v>
      </c>
      <c r="C18" s="106" t="s">
        <v>407</v>
      </c>
      <c r="D18" s="107" t="s">
        <v>417</v>
      </c>
    </row>
    <row r="19" spans="1:4" x14ac:dyDescent="0.2">
      <c r="A19" s="106" t="s">
        <v>88</v>
      </c>
      <c r="B19" s="107" t="s">
        <v>89</v>
      </c>
      <c r="C19" s="106" t="s">
        <v>408</v>
      </c>
      <c r="D19" s="107" t="s">
        <v>418</v>
      </c>
    </row>
    <row r="20" spans="1:4" x14ac:dyDescent="0.2">
      <c r="A20" s="106" t="s">
        <v>90</v>
      </c>
      <c r="B20" s="107" t="s">
        <v>91</v>
      </c>
      <c r="C20" s="106" t="s">
        <v>409</v>
      </c>
      <c r="D20" s="107" t="s">
        <v>419</v>
      </c>
    </row>
    <row r="21" spans="1:4" x14ac:dyDescent="0.2">
      <c r="A21" s="106" t="s">
        <v>92</v>
      </c>
      <c r="B21" s="107" t="s">
        <v>93</v>
      </c>
      <c r="C21" s="106" t="s">
        <v>410</v>
      </c>
      <c r="D21" s="107" t="s">
        <v>420</v>
      </c>
    </row>
    <row r="22" spans="1:4" x14ac:dyDescent="0.2">
      <c r="A22" s="106" t="s">
        <v>94</v>
      </c>
      <c r="B22" s="107" t="s">
        <v>95</v>
      </c>
      <c r="C22" s="106" t="s">
        <v>411</v>
      </c>
      <c r="D22" s="107" t="s">
        <v>421</v>
      </c>
    </row>
    <row r="23" spans="1:4" x14ac:dyDescent="0.2">
      <c r="A23" s="106" t="s">
        <v>96</v>
      </c>
      <c r="B23" s="107" t="s">
        <v>97</v>
      </c>
      <c r="C23" s="106" t="s">
        <v>412</v>
      </c>
      <c r="D23" s="107" t="s">
        <v>422</v>
      </c>
    </row>
    <row r="24" spans="1:4" x14ac:dyDescent="0.2">
      <c r="A24" s="106" t="s">
        <v>345</v>
      </c>
      <c r="B24" s="107" t="s">
        <v>347</v>
      </c>
      <c r="C24" s="106" t="s">
        <v>413</v>
      </c>
      <c r="D24" s="107" t="s">
        <v>423</v>
      </c>
    </row>
    <row r="25" spans="1:4" x14ac:dyDescent="0.2">
      <c r="A25" s="106" t="s">
        <v>346</v>
      </c>
      <c r="B25" s="107" t="s">
        <v>348</v>
      </c>
      <c r="C25" s="106" t="s">
        <v>414</v>
      </c>
      <c r="D25" s="107" t="s">
        <v>424</v>
      </c>
    </row>
  </sheetData>
  <mergeCells count="6">
    <mergeCell ref="A14:A15"/>
    <mergeCell ref="B14:B15"/>
    <mergeCell ref="C14:C15"/>
    <mergeCell ref="D14:D15"/>
    <mergeCell ref="A12:B13"/>
    <mergeCell ref="C12:D13"/>
  </mergeCells>
  <hyperlinks>
    <hyperlink ref="B17" r:id="rId1" xr:uid="{5A5B7C23-280A-4B93-A4B0-7B489E512B93}"/>
    <hyperlink ref="B18" r:id="rId2" xr:uid="{1EEECDE0-30D3-40C2-89DA-FC0ABCEA4C00}"/>
    <hyperlink ref="B19" r:id="rId3" xr:uid="{A134B64E-F2FF-4B3A-A955-9F11D6F459C6}"/>
    <hyperlink ref="B20" r:id="rId4" xr:uid="{CF77C139-E33D-46DB-A24C-068444A6748B}"/>
    <hyperlink ref="B21" r:id="rId5" xr:uid="{2D2E443D-C045-4A74-AE82-F8DA3D4C8EC3}"/>
    <hyperlink ref="B22" r:id="rId6" xr:uid="{D2F75A28-0DF8-4F47-86EA-AA9DA7E35382}"/>
    <hyperlink ref="B23" r:id="rId7" xr:uid="{4F97ED72-55BF-42EC-846E-B0BE9679F9F4}"/>
    <hyperlink ref="D16" r:id="rId8" display="TPLO Small Narrow, Left" xr:uid="{8FCFA992-1CA5-4042-AE55-D94DAC16327B}"/>
    <hyperlink ref="D17" r:id="rId9" display="TPLO Small Narrow, Right" xr:uid="{4CF74E85-7094-4B2D-B28C-501137C9B9C4}"/>
    <hyperlink ref="D18" r:id="rId10" display="TPLO Medium Narrow, Left" xr:uid="{183D70FE-D856-4A04-8190-F9102FDF6EC2}"/>
    <hyperlink ref="D19" r:id="rId11" display="TPLO Medium Narrow, Right" xr:uid="{0F496AAC-1B94-4A6D-A8DB-E70750BF030F}"/>
    <hyperlink ref="D20" r:id="rId12" display="TPLO Large Narrow, Left" xr:uid="{A380AD0D-5D83-4C79-BA6F-003BBF7B8859}"/>
    <hyperlink ref="D21" r:id="rId13" display="TPLO Large Narrow, Right" xr:uid="{480D695C-559C-4ADB-8BFE-6D916AE8E386}"/>
    <hyperlink ref="D22" r:id="rId14" display="TPLO X-Large Narrow, Left" xr:uid="{1EA1EFE3-84FD-4B90-9311-1F3A0CC99481}"/>
    <hyperlink ref="D23" r:id="rId15" display="TPLO X-Large Narrow, Right" xr:uid="{FAA370E3-0C64-4E20-B898-1B25C9A932DF}"/>
    <hyperlink ref="B16" r:id="rId16" xr:uid="{DA6DA5AA-7737-476B-8348-AF1EE0D31B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Q4 2026</vt:lpstr>
      <vt:lpstr>Sheet1</vt:lpstr>
      <vt:lpstr>'Q4 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Silva</dc:creator>
  <cp:lastModifiedBy>Sebastian Silva</cp:lastModifiedBy>
  <cp:lastPrinted>2024-10-22T18:06:06Z</cp:lastPrinted>
  <dcterms:created xsi:type="dcterms:W3CDTF">2017-08-15T21:10:30Z</dcterms:created>
  <dcterms:modified xsi:type="dcterms:W3CDTF">2026-10-29T03:24:08Z</dcterms:modified>
</cp:coreProperties>
</file>