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alejandro/Library/CloudStorage/GoogleDrive-alejandro@irreverence.me/.shortcut-targets-by-id/0BzxoTMKvL6idSG1GVmxYNmNkRjg/Marketing &amp; Sales/OSTEOCERTUS CENTRAL/Order Forms/"/>
    </mc:Choice>
  </mc:AlternateContent>
  <xr:revisionPtr revIDLastSave="0" documentId="13_ncr:1_{76FE969C-ACBC-4A41-B0D8-B5B478BEB103}" xr6:coauthVersionLast="47" xr6:coauthVersionMax="47" xr10:uidLastSave="{00000000-0000-0000-0000-000000000000}"/>
  <bookViews>
    <workbookView xWindow="320" yWindow="500" windowWidth="14960" windowHeight="16220" xr2:uid="{00000000-000D-0000-FFFF-FFFF00000000}"/>
  </bookViews>
  <sheets>
    <sheet name="Q3 2023" sheetId="1" r:id="rId1"/>
  </sheets>
  <definedNames>
    <definedName name="_xlnm._FilterDatabase" localSheetId="0" hidden="1">'Q3 2023'!$A$7:$K$162</definedName>
    <definedName name="_xlnm.Print_Area" localSheetId="0">'Q3 2023'!$A$1:$K$161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bBXRxn0YsLiGSZPKQcdl7vSItGA=="/>
    </ext>
  </extLst>
</workbook>
</file>

<file path=xl/calcChain.xml><?xml version="1.0" encoding="utf-8"?>
<calcChain xmlns="http://schemas.openxmlformats.org/spreadsheetml/2006/main">
  <c r="K159" i="1" l="1"/>
  <c r="R144" i="1" l="1"/>
  <c r="Q144" i="1"/>
  <c r="P144" i="1"/>
  <c r="O144" i="1"/>
  <c r="N144" i="1"/>
  <c r="K144" i="1"/>
  <c r="F156" i="1"/>
  <c r="E156" i="1"/>
  <c r="D156" i="1"/>
  <c r="C156" i="1"/>
  <c r="F137" i="1"/>
  <c r="F103" i="1"/>
  <c r="E103" i="1"/>
  <c r="D103" i="1"/>
  <c r="C103" i="1"/>
  <c r="J156" i="1" l="1"/>
  <c r="J103" i="1" l="1"/>
  <c r="R14" i="1"/>
  <c r="Q14" i="1"/>
  <c r="P14" i="1"/>
  <c r="O14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4" i="1"/>
  <c r="R105" i="1"/>
  <c r="R106" i="1"/>
  <c r="R113" i="1"/>
  <c r="R114" i="1"/>
  <c r="R116" i="1"/>
  <c r="R118" i="1"/>
  <c r="R120" i="1"/>
  <c r="R121" i="1"/>
  <c r="R122" i="1"/>
  <c r="R129" i="1"/>
  <c r="R130" i="1"/>
  <c r="R137" i="1"/>
  <c r="R138" i="1"/>
  <c r="R139" i="1"/>
  <c r="R140" i="1"/>
  <c r="R141" i="1"/>
  <c r="R142" i="1"/>
  <c r="R143" i="1"/>
  <c r="R145" i="1"/>
  <c r="R146" i="1"/>
  <c r="R148" i="1"/>
  <c r="R149" i="1"/>
  <c r="R150" i="1"/>
  <c r="R151" i="1"/>
  <c r="R152" i="1"/>
  <c r="R153" i="1"/>
  <c r="R154" i="1"/>
  <c r="R155" i="1"/>
  <c r="O103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4" i="1"/>
  <c r="P104" i="1"/>
  <c r="Q104" i="1"/>
  <c r="O105" i="1"/>
  <c r="P105" i="1"/>
  <c r="Q105" i="1"/>
  <c r="O106" i="1"/>
  <c r="P106" i="1"/>
  <c r="Q106" i="1"/>
  <c r="O113" i="1"/>
  <c r="P113" i="1"/>
  <c r="Q113" i="1"/>
  <c r="O114" i="1"/>
  <c r="P114" i="1"/>
  <c r="Q114" i="1"/>
  <c r="O116" i="1"/>
  <c r="P116" i="1"/>
  <c r="Q116" i="1"/>
  <c r="O118" i="1"/>
  <c r="P118" i="1"/>
  <c r="Q118" i="1"/>
  <c r="O120" i="1"/>
  <c r="P120" i="1"/>
  <c r="Q120" i="1"/>
  <c r="O121" i="1"/>
  <c r="P121" i="1"/>
  <c r="Q121" i="1"/>
  <c r="O122" i="1"/>
  <c r="P122" i="1"/>
  <c r="Q122" i="1"/>
  <c r="O129" i="1"/>
  <c r="P129" i="1"/>
  <c r="Q129" i="1"/>
  <c r="O130" i="1"/>
  <c r="P130" i="1"/>
  <c r="Q130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5" i="1"/>
  <c r="P145" i="1"/>
  <c r="Q145" i="1"/>
  <c r="O146" i="1"/>
  <c r="P146" i="1"/>
  <c r="Q146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J147" i="1"/>
  <c r="F147" i="1"/>
  <c r="R147" i="1" s="1"/>
  <c r="E147" i="1"/>
  <c r="Q147" i="1" s="1"/>
  <c r="D147" i="1"/>
  <c r="P147" i="1" s="1"/>
  <c r="C147" i="1"/>
  <c r="O147" i="1" s="1"/>
  <c r="K146" i="1"/>
  <c r="K145" i="1"/>
  <c r="K143" i="1"/>
  <c r="K142" i="1"/>
  <c r="K141" i="1"/>
  <c r="K140" i="1"/>
  <c r="K139" i="1"/>
  <c r="N155" i="1"/>
  <c r="K155" i="1"/>
  <c r="N154" i="1"/>
  <c r="K154" i="1"/>
  <c r="N153" i="1"/>
  <c r="K153" i="1"/>
  <c r="N152" i="1"/>
  <c r="K152" i="1"/>
  <c r="N151" i="1"/>
  <c r="K151" i="1"/>
  <c r="N150" i="1"/>
  <c r="K150" i="1"/>
  <c r="N149" i="1"/>
  <c r="K149" i="1"/>
  <c r="N148" i="1"/>
  <c r="J137" i="1"/>
  <c r="E137" i="1"/>
  <c r="Q137" i="1" s="1"/>
  <c r="D137" i="1"/>
  <c r="P137" i="1" s="1"/>
  <c r="C137" i="1"/>
  <c r="N137" i="1" s="1"/>
  <c r="H136" i="1"/>
  <c r="P136" i="1"/>
  <c r="H135" i="1"/>
  <c r="O135" i="1"/>
  <c r="H134" i="1"/>
  <c r="R134" i="1"/>
  <c r="H133" i="1"/>
  <c r="H132" i="1"/>
  <c r="P132" i="1"/>
  <c r="H131" i="1"/>
  <c r="O131" i="1"/>
  <c r="N130" i="1"/>
  <c r="K130" i="1"/>
  <c r="N129" i="1"/>
  <c r="K129" i="1"/>
  <c r="H128" i="1"/>
  <c r="K128" i="1"/>
  <c r="H127" i="1"/>
  <c r="O127" i="1"/>
  <c r="H126" i="1"/>
  <c r="R126" i="1"/>
  <c r="H125" i="1"/>
  <c r="H124" i="1"/>
  <c r="P124" i="1"/>
  <c r="H123" i="1"/>
  <c r="O123" i="1"/>
  <c r="N122" i="1"/>
  <c r="K122" i="1"/>
  <c r="N121" i="1"/>
  <c r="K121" i="1"/>
  <c r="N120" i="1"/>
  <c r="K120" i="1"/>
  <c r="H119" i="1"/>
  <c r="O119" i="1"/>
  <c r="N118" i="1"/>
  <c r="K118" i="1"/>
  <c r="H117" i="1"/>
  <c r="N116" i="1"/>
  <c r="K116" i="1"/>
  <c r="H115" i="1"/>
  <c r="O115" i="1"/>
  <c r="N114" i="1"/>
  <c r="K114" i="1"/>
  <c r="N113" i="1"/>
  <c r="K113" i="1"/>
  <c r="H112" i="1"/>
  <c r="P112" i="1"/>
  <c r="H111" i="1"/>
  <c r="O111" i="1"/>
  <c r="H110" i="1"/>
  <c r="R110" i="1"/>
  <c r="H109" i="1"/>
  <c r="H108" i="1"/>
  <c r="P108" i="1"/>
  <c r="H107" i="1"/>
  <c r="O107" i="1"/>
  <c r="N106" i="1"/>
  <c r="K106" i="1"/>
  <c r="N105" i="1"/>
  <c r="K105" i="1"/>
  <c r="N104" i="1"/>
  <c r="K156" i="1" l="1"/>
  <c r="R108" i="1"/>
  <c r="R107" i="1"/>
  <c r="R132" i="1"/>
  <c r="R131" i="1"/>
  <c r="R115" i="1"/>
  <c r="R124" i="1"/>
  <c r="R123" i="1"/>
  <c r="R136" i="1"/>
  <c r="R128" i="1"/>
  <c r="R112" i="1"/>
  <c r="R135" i="1"/>
  <c r="R127" i="1"/>
  <c r="R119" i="1"/>
  <c r="R111" i="1"/>
  <c r="R133" i="1"/>
  <c r="R125" i="1"/>
  <c r="R117" i="1"/>
  <c r="R109" i="1"/>
  <c r="Q133" i="1"/>
  <c r="O132" i="1"/>
  <c r="Q117" i="1"/>
  <c r="Q109" i="1"/>
  <c r="Q125" i="1"/>
  <c r="O136" i="1"/>
  <c r="O128" i="1"/>
  <c r="O124" i="1"/>
  <c r="O112" i="1"/>
  <c r="O108" i="1"/>
  <c r="P133" i="1"/>
  <c r="P125" i="1"/>
  <c r="P117" i="1"/>
  <c r="P109" i="1"/>
  <c r="O137" i="1"/>
  <c r="Q134" i="1"/>
  <c r="O133" i="1"/>
  <c r="Q126" i="1"/>
  <c r="O125" i="1"/>
  <c r="O117" i="1"/>
  <c r="Q110" i="1"/>
  <c r="O109" i="1"/>
  <c r="P134" i="1"/>
  <c r="P126" i="1"/>
  <c r="P110" i="1"/>
  <c r="Q135" i="1"/>
  <c r="O134" i="1"/>
  <c r="Q131" i="1"/>
  <c r="Q127" i="1"/>
  <c r="O126" i="1"/>
  <c r="Q123" i="1"/>
  <c r="Q119" i="1"/>
  <c r="Q115" i="1"/>
  <c r="Q111" i="1"/>
  <c r="O110" i="1"/>
  <c r="Q107" i="1"/>
  <c r="P135" i="1"/>
  <c r="P131" i="1"/>
  <c r="P127" i="1"/>
  <c r="P123" i="1"/>
  <c r="P119" i="1"/>
  <c r="P115" i="1"/>
  <c r="P111" i="1"/>
  <c r="P107" i="1"/>
  <c r="Q136" i="1"/>
  <c r="Q132" i="1"/>
  <c r="Q128" i="1"/>
  <c r="Q124" i="1"/>
  <c r="Q112" i="1"/>
  <c r="Q108" i="1"/>
  <c r="P128" i="1"/>
  <c r="K125" i="1"/>
  <c r="N132" i="1"/>
  <c r="N128" i="1"/>
  <c r="K147" i="1"/>
  <c r="N110" i="1"/>
  <c r="K107" i="1"/>
  <c r="K131" i="1"/>
  <c r="K109" i="1"/>
  <c r="K127" i="1"/>
  <c r="N131" i="1"/>
  <c r="K124" i="1"/>
  <c r="K126" i="1"/>
  <c r="N127" i="1"/>
  <c r="K108" i="1"/>
  <c r="N108" i="1"/>
  <c r="N124" i="1"/>
  <c r="N126" i="1"/>
  <c r="K136" i="1"/>
  <c r="N109" i="1"/>
  <c r="K117" i="1"/>
  <c r="N136" i="1"/>
  <c r="N107" i="1"/>
  <c r="N117" i="1"/>
  <c r="N125" i="1"/>
  <c r="K123" i="1"/>
  <c r="K112" i="1"/>
  <c r="N123" i="1"/>
  <c r="K134" i="1"/>
  <c r="N135" i="1"/>
  <c r="K135" i="1"/>
  <c r="K111" i="1"/>
  <c r="N112" i="1"/>
  <c r="K115" i="1"/>
  <c r="K119" i="1"/>
  <c r="K133" i="1"/>
  <c r="N134" i="1"/>
  <c r="K110" i="1"/>
  <c r="N111" i="1"/>
  <c r="N115" i="1"/>
  <c r="N119" i="1"/>
  <c r="K132" i="1"/>
  <c r="N133" i="1"/>
  <c r="K137" i="1" l="1"/>
  <c r="E12" i="1" l="1"/>
  <c r="F12" i="1"/>
  <c r="R103" i="1"/>
  <c r="Q103" i="1"/>
  <c r="P103" i="1"/>
  <c r="K102" i="1"/>
  <c r="K101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6" i="1"/>
  <c r="H85" i="1"/>
  <c r="G85" i="1"/>
  <c r="R85" i="1" s="1"/>
  <c r="H84" i="1"/>
  <c r="G84" i="1"/>
  <c r="R84" i="1" s="1"/>
  <c r="K83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4" i="1"/>
  <c r="K63" i="1"/>
  <c r="K62" i="1"/>
  <c r="K61" i="1"/>
  <c r="K60" i="1"/>
  <c r="K59" i="1"/>
  <c r="K58" i="1"/>
  <c r="K57" i="1"/>
  <c r="K56" i="1"/>
  <c r="H55" i="1"/>
  <c r="G55" i="1"/>
  <c r="R55" i="1" s="1"/>
  <c r="H54" i="1"/>
  <c r="G54" i="1"/>
  <c r="R54" i="1" s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H17" i="1"/>
  <c r="G17" i="1"/>
  <c r="R17" i="1" s="1"/>
  <c r="H16" i="1"/>
  <c r="G16" i="1"/>
  <c r="R16" i="1" s="1"/>
  <c r="H15" i="1"/>
  <c r="G15" i="1"/>
  <c r="R15" i="1" s="1"/>
  <c r="K14" i="1"/>
  <c r="J12" i="1"/>
  <c r="D12" i="1"/>
  <c r="C12" i="1"/>
  <c r="R157" i="1" l="1"/>
  <c r="O17" i="1"/>
  <c r="P17" i="1"/>
  <c r="Q17" i="1"/>
  <c r="P84" i="1"/>
  <c r="Q84" i="1"/>
  <c r="O84" i="1"/>
  <c r="O15" i="1"/>
  <c r="O157" i="1" s="1"/>
  <c r="P15" i="1"/>
  <c r="Q15" i="1"/>
  <c r="O54" i="1"/>
  <c r="P54" i="1"/>
  <c r="Q54" i="1"/>
  <c r="O85" i="1"/>
  <c r="P85" i="1"/>
  <c r="Q85" i="1"/>
  <c r="P16" i="1"/>
  <c r="Q16" i="1"/>
  <c r="O16" i="1"/>
  <c r="O55" i="1"/>
  <c r="P55" i="1"/>
  <c r="Q55" i="1"/>
  <c r="K15" i="1"/>
  <c r="K54" i="1"/>
  <c r="K84" i="1"/>
  <c r="K16" i="1"/>
  <c r="K17" i="1"/>
  <c r="K55" i="1"/>
  <c r="K85" i="1"/>
  <c r="Q157" i="1" l="1"/>
  <c r="P157" i="1"/>
  <c r="H8" i="1"/>
  <c r="K103" i="1"/>
  <c r="G11" i="1" l="1"/>
  <c r="K11" i="1" s="1"/>
  <c r="G9" i="1"/>
  <c r="K9" i="1" s="1"/>
  <c r="H10" i="1"/>
  <c r="G10" i="1"/>
  <c r="H9" i="1"/>
  <c r="H11" i="1"/>
  <c r="G8" i="1"/>
  <c r="K8" i="1" s="1"/>
  <c r="K157" i="1" l="1"/>
  <c r="K158" i="1" s="1"/>
  <c r="K12" i="1"/>
  <c r="K161" i="1" l="1"/>
</calcChain>
</file>

<file path=xl/sharedStrings.xml><?xml version="1.0" encoding="utf-8"?>
<sst xmlns="http://schemas.openxmlformats.org/spreadsheetml/2006/main" count="315" uniqueCount="309">
  <si>
    <t>Contact Person</t>
  </si>
  <si>
    <t>Company (Name and Address)</t>
  </si>
  <si>
    <t>City, (U.S. State)</t>
  </si>
  <si>
    <t>Email</t>
  </si>
  <si>
    <t>Contact Number</t>
  </si>
  <si>
    <t>Order Date</t>
  </si>
  <si>
    <t>Part No.</t>
  </si>
  <si>
    <t>Description</t>
  </si>
  <si>
    <t>Item Price</t>
  </si>
  <si>
    <t>Order Quantity</t>
  </si>
  <si>
    <t>Extended Price</t>
  </si>
  <si>
    <t>Total Sets</t>
  </si>
  <si>
    <t>Locking Screws, 3.5 mm</t>
  </si>
  <si>
    <t>LS35-101-10</t>
  </si>
  <si>
    <t>Locking Screw, 3.5mm x 10mm</t>
  </si>
  <si>
    <t>LS35-101-12</t>
  </si>
  <si>
    <t>Locking Screw, 3.5mm x 12mm</t>
  </si>
  <si>
    <t>LS35-101-14</t>
  </si>
  <si>
    <t>Locking Screw, 3.5mm x 14mm</t>
  </si>
  <si>
    <t>LS35-101-16</t>
  </si>
  <si>
    <t>Locking Screw, 3.5mm x 16mm</t>
  </si>
  <si>
    <t>LS35-101-18</t>
  </si>
  <si>
    <t>Locking Screw, 3.5mm x 18mm</t>
  </si>
  <si>
    <t>LS35-101-20</t>
  </si>
  <si>
    <t>Locking Screw, 3.5mm x 20mm</t>
  </si>
  <si>
    <t>LS35-101-22</t>
  </si>
  <si>
    <t>Locking Screw, 3.5mm x 22mm</t>
  </si>
  <si>
    <t>LS35-101-24</t>
  </si>
  <si>
    <t>Locking Screw, 3.5mm x 24mm</t>
  </si>
  <si>
    <t>LS35-101-26</t>
  </si>
  <si>
    <t>Locking Screw, 3.5mm x 26mm</t>
  </si>
  <si>
    <t>LS35-101-28</t>
  </si>
  <si>
    <t>Locking Screw, 3.5mm x 28mm</t>
  </si>
  <si>
    <t>LS35-101-30</t>
  </si>
  <si>
    <t>Locking Screw, 3.5mm x 30mm</t>
  </si>
  <si>
    <t>LS35-101-32</t>
  </si>
  <si>
    <t>Locking Screw, 3.5mm x 32mm</t>
  </si>
  <si>
    <t>LS35-101-34</t>
  </si>
  <si>
    <t>Locking Screw, 3.5mm x 34mm</t>
  </si>
  <si>
    <t>LS35-101-36</t>
  </si>
  <si>
    <t>Locking Screw, 3.5mm x 36mm</t>
  </si>
  <si>
    <t>LS35-101-38</t>
  </si>
  <si>
    <t>Locking Screw, 3.5mm x 38mm</t>
  </si>
  <si>
    <t>LS35-101-40</t>
  </si>
  <si>
    <t>Locking Screw, 3.5mm x 40mm</t>
  </si>
  <si>
    <t>LS35-101-45</t>
  </si>
  <si>
    <t>Locking Screw, 3.5mm x 45mm</t>
  </si>
  <si>
    <t>LS35-101-50</t>
  </si>
  <si>
    <t>Locking Screw, 3.5mm x 50mm</t>
  </si>
  <si>
    <t>CompressionScrews, 3.5 mm</t>
  </si>
  <si>
    <t>CS35-101-10</t>
  </si>
  <si>
    <t>CompressionScrew, 3.5mm x 10mm</t>
  </si>
  <si>
    <t>CS35-101-12</t>
  </si>
  <si>
    <t>CompressionScrew, 3.5mm x 12mm</t>
  </si>
  <si>
    <t>CS35-101-14</t>
  </si>
  <si>
    <t>CompressionScrew, 3.5mm x 14mm</t>
  </si>
  <si>
    <t>CS35-101-16</t>
  </si>
  <si>
    <t>CompressionScrew, 3.5mm x 16mm</t>
  </si>
  <si>
    <t>CS35-101-18</t>
  </si>
  <si>
    <t>CompressionScrew, 3.5mm x 18mm</t>
  </si>
  <si>
    <t>CS35-101-20</t>
  </si>
  <si>
    <t>CompressionScrew, 3.5mm x 20mm</t>
  </si>
  <si>
    <t>CS35-101-22</t>
  </si>
  <si>
    <t>CompressionScrew, 3.5mm x 22mm</t>
  </si>
  <si>
    <t>CS35-101-24</t>
  </si>
  <si>
    <t>CompressionScrew, 3.5mm x 24mm</t>
  </si>
  <si>
    <t>CS35-101-26</t>
  </si>
  <si>
    <t>CompressionScrew, 3.5mm x 26mm</t>
  </si>
  <si>
    <t>CS35-101-28</t>
  </si>
  <si>
    <t>CompressionScrew, 3.5mm x 28mm</t>
  </si>
  <si>
    <t>CS35-101-30</t>
  </si>
  <si>
    <t>CompressionScrew, 3.5mm x 30mm</t>
  </si>
  <si>
    <t>CS35-101-32</t>
  </si>
  <si>
    <t>CompressionScrew, 3.5mm x 32mm</t>
  </si>
  <si>
    <t>CS35-101-34</t>
  </si>
  <si>
    <t>CompressionScrew, 3.5mm x 34mm</t>
  </si>
  <si>
    <t>CS35-101-36</t>
  </si>
  <si>
    <t>CompressionScrew, 3.5mm x 36mm</t>
  </si>
  <si>
    <t>CS35-101-38</t>
  </si>
  <si>
    <t>CompressionScrew, 3.5mm x 38mm</t>
  </si>
  <si>
    <t>CS35-101-40</t>
  </si>
  <si>
    <t>CompressionScrew, 3.5mm x 40mm</t>
  </si>
  <si>
    <t>CS35-101-45</t>
  </si>
  <si>
    <t>CompressionScrew, 3.5mm x 45mm</t>
  </si>
  <si>
    <t>CS35-101-50</t>
  </si>
  <si>
    <t>CompressionScrew, 3.5mm x 50mm</t>
  </si>
  <si>
    <t>Locking Screws, 2.7 mm</t>
  </si>
  <si>
    <t>LS27-101-08</t>
  </si>
  <si>
    <t>Locking Screw, 2.7mm x 08mm</t>
  </si>
  <si>
    <t>LS27-101-10</t>
  </si>
  <si>
    <t>Locking Screw, 2.7mm x 10mm</t>
  </si>
  <si>
    <t>LS27-101-12</t>
  </si>
  <si>
    <t>Locking Screw, 2.7mm x 12mm</t>
  </si>
  <si>
    <t>LS27-101-14</t>
  </si>
  <si>
    <t>Locking Screw, 2.7mm x 14mm</t>
  </si>
  <si>
    <t>LS27-101-16</t>
  </si>
  <si>
    <t>Locking Screw, 2.7mm x 16mm</t>
  </si>
  <si>
    <t>LS27-101-18</t>
  </si>
  <si>
    <t>Locking Screw, 2.7mm x 18mm</t>
  </si>
  <si>
    <t>LS27-101-20</t>
  </si>
  <si>
    <t>Locking Screw, 2.7mm x 20mm</t>
  </si>
  <si>
    <t>LS27-101-22</t>
  </si>
  <si>
    <t>Locking Screw, 2.7mm x 22mm</t>
  </si>
  <si>
    <t>LS27-101-24</t>
  </si>
  <si>
    <t>Locking Screw, 2.7mm x 24mm</t>
  </si>
  <si>
    <t>LS27-101-26</t>
  </si>
  <si>
    <t>Locking Screw, 2.7mm x 26mm</t>
  </si>
  <si>
    <t>LS27-101-28</t>
  </si>
  <si>
    <t>Locking Screw, 2.7mm x 28mm</t>
  </si>
  <si>
    <t>LS27-101-30</t>
  </si>
  <si>
    <t>Locking Screw, 2.7mm x 30mm</t>
  </si>
  <si>
    <t>LS27-101-32</t>
  </si>
  <si>
    <t>Locking Screw, 2.7mm x 32mm</t>
  </si>
  <si>
    <t>Compression Screws, 2.7 mm</t>
  </si>
  <si>
    <t>CS27-101-10</t>
  </si>
  <si>
    <t>Compression Screw, 2.7mm x 10mm</t>
  </si>
  <si>
    <t>CS27-101-12</t>
  </si>
  <si>
    <t>Compression Screw, 2.7mm x 12mm</t>
  </si>
  <si>
    <t>CS27-101-14</t>
  </si>
  <si>
    <t>Compression Screw, 2.7mm x 14mm</t>
  </si>
  <si>
    <t>CS27-101-16</t>
  </si>
  <si>
    <t>Compression Screw, 2.7mm x 16mm</t>
  </si>
  <si>
    <t>CS27-101-18</t>
  </si>
  <si>
    <t>Compression Screw, 2.7mm x 18mm</t>
  </si>
  <si>
    <t>CS27-101-20</t>
  </si>
  <si>
    <t>Compression Screw, 2.7mm x 20mm</t>
  </si>
  <si>
    <t>CS27-101-22</t>
  </si>
  <si>
    <t>Compression Screw, 2.7mm x 22mm</t>
  </si>
  <si>
    <t>CS27-101-24</t>
  </si>
  <si>
    <t>Compression Screw, 2.7mm x 24mm</t>
  </si>
  <si>
    <t>CS27-101-26</t>
  </si>
  <si>
    <t>Compression Screw, 2.7mm x 26mm</t>
  </si>
  <si>
    <t>CS27-101-28</t>
  </si>
  <si>
    <t>Compression Screw, 2.7mm x 28mm</t>
  </si>
  <si>
    <t>CS27-101-30</t>
  </si>
  <si>
    <t>Compression Screw, 2.7mm x 30mm</t>
  </si>
  <si>
    <t>CS27-101-32</t>
  </si>
  <si>
    <t>Compression Screw, 2.7mm x 32mm</t>
  </si>
  <si>
    <t>CS27-101-34</t>
  </si>
  <si>
    <t>Compression Screw, 2.7mm x 34mm</t>
  </si>
  <si>
    <t>CS27-101-36</t>
  </si>
  <si>
    <t>Compression Screw, 2.7mm x 36mm</t>
  </si>
  <si>
    <t>CS27-101-38</t>
  </si>
  <si>
    <t>Compression Screw, 2.7mm x 38mm</t>
  </si>
  <si>
    <t>CS27-101-40</t>
  </si>
  <si>
    <t>Compression Screw, 2.7mm x 40mm</t>
  </si>
  <si>
    <t>Locking Screws, 2.4 mm</t>
  </si>
  <si>
    <t>LS24-101-10</t>
  </si>
  <si>
    <t>Locking Screw, 2.4mm x 10mm</t>
  </si>
  <si>
    <t>LS24-101-12</t>
  </si>
  <si>
    <t>Locking Screw, 2.4mm x 12mm</t>
  </si>
  <si>
    <t>LS24-101-14</t>
  </si>
  <si>
    <t>Locking Screw, 2.4mm x 14mm</t>
  </si>
  <si>
    <t>LS24-101-16</t>
  </si>
  <si>
    <t>Locking Screw, 2.4mm x 16mm</t>
  </si>
  <si>
    <t>LS24-101-18</t>
  </si>
  <si>
    <t>Locking Screw, 2.4mm x 18mm</t>
  </si>
  <si>
    <t>LS24-101-20</t>
  </si>
  <si>
    <t>Locking Screw, 2.4mm x 20mm</t>
  </si>
  <si>
    <t>LS24-101-22</t>
  </si>
  <si>
    <t>Locking Screw, 2.4mm x 22mm</t>
  </si>
  <si>
    <t>LS24-101-24</t>
  </si>
  <si>
    <t>Locking Screw, 2.4mm x 24mm</t>
  </si>
  <si>
    <t>Compression Screws, 2.4 mm</t>
  </si>
  <si>
    <t>CS24-101-10</t>
  </si>
  <si>
    <t>Compression Screw, 2.4mm x 10mm</t>
  </si>
  <si>
    <t>CS24-101-12</t>
  </si>
  <si>
    <t>Compression Screw, 2.4mm x 12mm</t>
  </si>
  <si>
    <t>CS24-101-14</t>
  </si>
  <si>
    <t>Compression Screw, 2.4mm x 14mm</t>
  </si>
  <si>
    <t>CS24-101-16</t>
  </si>
  <si>
    <t>Compression Screw, 2.4mm x 16mm</t>
  </si>
  <si>
    <t>CS24-101-18</t>
  </si>
  <si>
    <t>Compression Screw, 2.4mm x 18mm</t>
  </si>
  <si>
    <t>CS24-101-20</t>
  </si>
  <si>
    <t>Compression Screw, 2.4mm x 20mm</t>
  </si>
  <si>
    <t>CS24-101-22</t>
  </si>
  <si>
    <t>Compression Screw, 2.4mm x 22mm</t>
  </si>
  <si>
    <t>CS24-101-24</t>
  </si>
  <si>
    <t>Compression Screw, 2.4mm x 24mm</t>
  </si>
  <si>
    <t>CS24-101-26</t>
  </si>
  <si>
    <t>Compression Screw, 2.4mm x 26mm</t>
  </si>
  <si>
    <t>CS24-101-28</t>
  </si>
  <si>
    <t>Compression Screw, 2.4mm x 28mm</t>
  </si>
  <si>
    <t>CS24-101-30</t>
  </si>
  <si>
    <t>Compression Screw, 2.4mm x 30mm</t>
  </si>
  <si>
    <t>Instruments</t>
  </si>
  <si>
    <t>AODB35-100</t>
  </si>
  <si>
    <t>T10SHAFT</t>
  </si>
  <si>
    <t>AO Driver Insert, T10</t>
  </si>
  <si>
    <t>DGL-100</t>
  </si>
  <si>
    <t>Drill Guide Locking</t>
  </si>
  <si>
    <t>ScrwTray-150</t>
  </si>
  <si>
    <t>Screws &amp; Instruments Tray</t>
  </si>
  <si>
    <t>SSHEX-332</t>
  </si>
  <si>
    <t xml:space="preserve">Stainless Steel Hex Key, 3/32 in </t>
  </si>
  <si>
    <t>Notes</t>
  </si>
  <si>
    <t>Subtotal</t>
  </si>
  <si>
    <t>Discount</t>
  </si>
  <si>
    <t>Sales Tax</t>
  </si>
  <si>
    <t>Shipping</t>
  </si>
  <si>
    <t>TOTAL</t>
  </si>
  <si>
    <t>Flat Rate</t>
  </si>
  <si>
    <t>AODB2427-100</t>
  </si>
  <si>
    <t>Drill Bit OsTi-Lok, Ø 2.0mm</t>
  </si>
  <si>
    <t>AODB35-100    Drill Bit OsTi-Lok, Ø 2.7mm</t>
  </si>
  <si>
    <t>Screws</t>
  </si>
  <si>
    <t>LS20-050-06</t>
  </si>
  <si>
    <t>Locking Screw, 2.0mm x 6mm</t>
  </si>
  <si>
    <t>LS20-050-08</t>
  </si>
  <si>
    <t>Locking Screw, 2.0mm x 8mm</t>
  </si>
  <si>
    <t>LS20-050-10</t>
  </si>
  <si>
    <t>Locking Screw, 2.0mm x 10mm</t>
  </si>
  <si>
    <t>LS20-050-12</t>
  </si>
  <si>
    <t>Locking Screw, 2.0mm x 12mm</t>
  </si>
  <si>
    <t>LS20-050-14</t>
  </si>
  <si>
    <t>Locking Screw, 2.0mm x 14mm</t>
  </si>
  <si>
    <t>LS20-050-16</t>
  </si>
  <si>
    <t>Locking Screw, 2.0mm x 16mm</t>
  </si>
  <si>
    <t>LS20-050-18</t>
  </si>
  <si>
    <t>Locking Screw, 2.0mm x 18mm</t>
  </si>
  <si>
    <t>LS20-050-20</t>
  </si>
  <si>
    <t>Locking Screw, 2.0mm x 20mm</t>
  </si>
  <si>
    <t>CS20-050-06</t>
  </si>
  <si>
    <t>Compression Screw, 2.0mm x 6mm</t>
  </si>
  <si>
    <t>CS20-050-08</t>
  </si>
  <si>
    <t>Compression Screw, 2.0mm x 8mm</t>
  </si>
  <si>
    <t>CS20-050-10</t>
  </si>
  <si>
    <t>Compression Screw, 2.0mm x 10mm</t>
  </si>
  <si>
    <t>CS20-050-12</t>
  </si>
  <si>
    <t>Compression Screw, 2.0mm x 12mm</t>
  </si>
  <si>
    <t>CS20-050-14</t>
  </si>
  <si>
    <t>Compression Screw, 2.0mm x 14mm</t>
  </si>
  <si>
    <t>CS20-050-16</t>
  </si>
  <si>
    <t>Compression Screw, 2.0mm x 16mm</t>
  </si>
  <si>
    <t>CS20-050-18</t>
  </si>
  <si>
    <t>Compression Screw, 2.0mm x 18mm</t>
  </si>
  <si>
    <t>CS20-050-20</t>
  </si>
  <si>
    <t>Compression Screw, 2.0mm x 20mm</t>
  </si>
  <si>
    <t>LS15-050-06</t>
  </si>
  <si>
    <t>Locking Screw, 1.5mm x 6mm</t>
  </si>
  <si>
    <t>LS15-050-08</t>
  </si>
  <si>
    <t>Locking Screw, 1.5mm x 8mm</t>
  </si>
  <si>
    <t>LS15-050-10</t>
  </si>
  <si>
    <t>Locking Screw, 1.5mm x 10mm</t>
  </si>
  <si>
    <t>LS15-050-12</t>
  </si>
  <si>
    <t>Locking Screw, 1.5mm x 12mm</t>
  </si>
  <si>
    <t>LS15-050-14</t>
  </si>
  <si>
    <t>Locking Screw, 1.5mm x 14mm</t>
  </si>
  <si>
    <t>LS15-050-16</t>
  </si>
  <si>
    <t>Locking Screw, 1.5mm x 16mm</t>
  </si>
  <si>
    <t>LS15-050-18</t>
  </si>
  <si>
    <t>Locking Screw, 1.5mm x 18mm</t>
  </si>
  <si>
    <t>LS15-050-20</t>
  </si>
  <si>
    <t>Locking Screw, 1.5mm x 20mm</t>
  </si>
  <si>
    <t>CS15-050-06</t>
  </si>
  <si>
    <t>Compression Screw, 1.5mm x 6mm</t>
  </si>
  <si>
    <t>CS15-050-08</t>
  </si>
  <si>
    <t>Compression Screw, 1.5mm x 8mm</t>
  </si>
  <si>
    <t>CS15-050-10</t>
  </si>
  <si>
    <t>Compression Screw, 1.5mm x 10mm</t>
  </si>
  <si>
    <t>CS15-050-12</t>
  </si>
  <si>
    <t>Compression Screw, 1.5mm x 12mm</t>
  </si>
  <si>
    <t>CS15-050-14</t>
  </si>
  <si>
    <t>Compression Screw, 1.5mm x 14mm</t>
  </si>
  <si>
    <t>CS15-050-16</t>
  </si>
  <si>
    <t>Compression Screw, 1.5mm x 16mm</t>
  </si>
  <si>
    <t>CS15-050-18</t>
  </si>
  <si>
    <t>Compression Screw, 1.5mm x 18mm</t>
  </si>
  <si>
    <t>CS15-050-20</t>
  </si>
  <si>
    <t>Compression Screw, 1.5mm x 20mm</t>
  </si>
  <si>
    <t>Total OsTi-Lok Screws</t>
  </si>
  <si>
    <t>Total MINI Screws</t>
  </si>
  <si>
    <t>AODB15-050</t>
  </si>
  <si>
    <t>Drill Bit OsTi-Lok, Ø 1.2mm</t>
  </si>
  <si>
    <t>AODB20-050</t>
  </si>
  <si>
    <t>Drill Bit OsTi-Lok, Ø 1.5mm</t>
  </si>
  <si>
    <t>SDX-050</t>
  </si>
  <si>
    <t>Square Driver, Mini</t>
  </si>
  <si>
    <t>SDXShaft</t>
  </si>
  <si>
    <t>Square Driver Shaft, Mini</t>
  </si>
  <si>
    <t>DGX-050</t>
  </si>
  <si>
    <t>Drill Guide, Mini</t>
  </si>
  <si>
    <t>DGLX-050</t>
  </si>
  <si>
    <t>Drill Guide Locking, Mini</t>
  </si>
  <si>
    <t>SGM-050</t>
  </si>
  <si>
    <t>Screw Gauge, Mini</t>
  </si>
  <si>
    <t>SSet</t>
  </si>
  <si>
    <t>SSetLN</t>
  </si>
  <si>
    <t>SSetOL</t>
  </si>
  <si>
    <t>SSetTTA</t>
  </si>
  <si>
    <t>AOHandle</t>
  </si>
  <si>
    <t>AO Handle Quick Connect</t>
  </si>
  <si>
    <t>SG40-110</t>
  </si>
  <si>
    <t>Screw Gauge, 40 mm</t>
  </si>
  <si>
    <t>Screw Lean Set 
(89 OL Screws, 49 MINI Screws, Instruments)</t>
  </si>
  <si>
    <t>Screw OL Set 
(154 Screws, Instruments)</t>
  </si>
  <si>
    <t>Screw TTA Set 
(106 OL Screws, 36 MINI Screws, Instruments)</t>
  </si>
  <si>
    <t>Total OsTi-Lok Instruments</t>
  </si>
  <si>
    <t>Total MINI Instruments</t>
  </si>
  <si>
    <t>Free shipping for USA orders of $1000 or more.
10% off in purchases of new sets of $4000 or more.</t>
  </si>
  <si>
    <t>Screw Set 
(188 OL Screws, 70 MINI Screws, Instruments)</t>
  </si>
  <si>
    <t>SSet-LN</t>
  </si>
  <si>
    <t>SSet-OL</t>
  </si>
  <si>
    <t>SSet-TTA</t>
  </si>
  <si>
    <t>Order Number:</t>
  </si>
  <si>
    <t>Sets</t>
  </si>
  <si>
    <r>
      <rPr>
        <b/>
        <sz val="16"/>
        <color rgb="FF236C89"/>
        <rFont val="Digital-Bold"/>
      </rPr>
      <t xml:space="preserve">Screw Tray </t>
    </r>
    <r>
      <rPr>
        <b/>
        <sz val="16"/>
        <color rgb="FF236C89"/>
        <rFont val="Arial"/>
        <family val="2"/>
      </rPr>
      <t xml:space="preserve"> Order Form</t>
    </r>
  </si>
  <si>
    <t>Instructions: Input order quantity in dark blue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</si>
</sst>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[$-409]d\-mmm\-yy"/>
    <numFmt numFmtId="165" formatCode="&quot;$&quot;#,##0.00"/>
    <numFmt numFmtId="166" formatCode="0.0%"/>
  </numFmts>
  <fonts count="24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0"/>
      <name val="Arial Narrow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rgb="FF236C89"/>
      <name val="Arial"/>
      <family val="2"/>
    </font>
    <font>
      <b/>
      <sz val="16"/>
      <color rgb="FF236C89"/>
      <name val="Digital-Bold"/>
    </font>
    <font>
      <sz val="11"/>
      <color rgb="FF236C8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236C89"/>
        <bgColor rgb="FFFFC000"/>
      </patternFill>
    </fill>
    <fill>
      <patternFill patternType="solid">
        <fgColor rgb="FF236C89"/>
        <bgColor indexed="64"/>
      </patternFill>
    </fill>
    <fill>
      <patternFill patternType="solid">
        <fgColor rgb="FFB5E6FB"/>
        <bgColor rgb="FFB8CCE4"/>
      </patternFill>
    </fill>
    <fill>
      <patternFill patternType="solid">
        <fgColor rgb="FFB5E6FB"/>
        <bgColor indexed="64"/>
      </patternFill>
    </fill>
    <fill>
      <patternFill patternType="solid">
        <fgColor rgb="FF58AFE0"/>
        <bgColor rgb="FFFFFF00"/>
      </patternFill>
    </fill>
    <fill>
      <patternFill patternType="solid">
        <fgColor rgb="FF58AFE0"/>
        <bgColor rgb="FFFFFFCC"/>
      </patternFill>
    </fill>
    <fill>
      <patternFill patternType="solid">
        <fgColor rgb="FF5C9BAA"/>
        <bgColor rgb="FFFFEDB3"/>
      </patternFill>
    </fill>
    <fill>
      <patternFill patternType="solid">
        <fgColor rgb="FFA6C9DB"/>
        <bgColor rgb="FFFFFF66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6" fontId="8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6" fontId="8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6" fontId="8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8" fontId="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6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8" fontId="4" fillId="5" borderId="30" xfId="0" applyNumberFormat="1" applyFont="1" applyFill="1" applyBorder="1" applyAlignment="1">
      <alignment horizontal="center" vertical="center"/>
    </xf>
    <xf numFmtId="6" fontId="4" fillId="5" borderId="3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8" fontId="11" fillId="4" borderId="3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2" fillId="0" borderId="34" xfId="0" applyFont="1" applyBorder="1" applyAlignment="1">
      <alignment vertical="center"/>
    </xf>
    <xf numFmtId="6" fontId="2" fillId="5" borderId="9" xfId="0" applyNumberFormat="1" applyFont="1" applyFill="1" applyBorder="1" applyAlignment="1">
      <alignment horizontal="center" vertical="center"/>
    </xf>
    <xf numFmtId="6" fontId="2" fillId="5" borderId="37" xfId="0" applyNumberFormat="1" applyFont="1" applyFill="1" applyBorder="1" applyAlignment="1">
      <alignment horizontal="center" vertical="center"/>
    </xf>
    <xf numFmtId="6" fontId="2" fillId="5" borderId="38" xfId="0" applyNumberFormat="1" applyFont="1" applyFill="1" applyBorder="1" applyAlignment="1">
      <alignment horizontal="center" vertical="center"/>
    </xf>
    <xf numFmtId="6" fontId="2" fillId="5" borderId="15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33" xfId="0" applyFont="1" applyBorder="1"/>
    <xf numFmtId="6" fontId="2" fillId="0" borderId="0" xfId="0" applyNumberFormat="1" applyFont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horizontal="left" vertical="center"/>
    </xf>
    <xf numFmtId="6" fontId="2" fillId="5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/>
    </xf>
    <xf numFmtId="6" fontId="2" fillId="5" borderId="47" xfId="0" applyNumberFormat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/>
    </xf>
    <xf numFmtId="6" fontId="2" fillId="5" borderId="50" xfId="0" applyNumberFormat="1" applyFont="1" applyFill="1" applyBorder="1" applyAlignment="1">
      <alignment horizontal="center" vertical="center"/>
    </xf>
    <xf numFmtId="6" fontId="2" fillId="5" borderId="51" xfId="0" applyNumberFormat="1" applyFont="1" applyFill="1" applyBorder="1" applyAlignment="1">
      <alignment horizontal="center" vertical="center"/>
    </xf>
    <xf numFmtId="6" fontId="2" fillId="5" borderId="33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16" fillId="3" borderId="44" xfId="1" applyFont="1" applyFill="1" applyBorder="1" applyAlignment="1">
      <alignment horizontal="left" vertical="center" wrapText="1"/>
    </xf>
    <xf numFmtId="0" fontId="16" fillId="3" borderId="42" xfId="1" applyFont="1" applyFill="1" applyBorder="1" applyAlignment="1">
      <alignment horizontal="left" vertical="center" wrapText="1"/>
    </xf>
    <xf numFmtId="0" fontId="16" fillId="3" borderId="52" xfId="1" applyFont="1" applyFill="1" applyBorder="1" applyAlignment="1">
      <alignment horizontal="left" vertical="center" wrapText="1"/>
    </xf>
    <xf numFmtId="0" fontId="16" fillId="3" borderId="44" xfId="1" applyFont="1" applyFill="1" applyBorder="1" applyAlignment="1">
      <alignment vertical="center"/>
    </xf>
    <xf numFmtId="0" fontId="16" fillId="3" borderId="42" xfId="1" applyFont="1" applyFill="1" applyBorder="1" applyAlignment="1">
      <alignment vertical="center"/>
    </xf>
    <xf numFmtId="0" fontId="16" fillId="3" borderId="49" xfId="1" applyFont="1" applyFill="1" applyBorder="1" applyAlignment="1">
      <alignment vertical="center"/>
    </xf>
    <xf numFmtId="0" fontId="22" fillId="6" borderId="34" xfId="0" applyFont="1" applyFill="1" applyBorder="1" applyAlignment="1">
      <alignment horizontal="center" vertical="center" wrapText="1"/>
    </xf>
    <xf numFmtId="1" fontId="23" fillId="6" borderId="18" xfId="0" applyNumberFormat="1" applyFont="1" applyFill="1" applyBorder="1" applyAlignment="1">
      <alignment horizontal="center" vertical="center"/>
    </xf>
    <xf numFmtId="1" fontId="23" fillId="6" borderId="20" xfId="0" applyNumberFormat="1" applyFont="1" applyFill="1" applyBorder="1" applyAlignment="1">
      <alignment horizontal="center" vertical="center"/>
    </xf>
    <xf numFmtId="1" fontId="23" fillId="6" borderId="22" xfId="0" applyNumberFormat="1" applyFont="1" applyFill="1" applyBorder="1" applyAlignment="1">
      <alignment horizontal="center" vertical="center"/>
    </xf>
    <xf numFmtId="1" fontId="23" fillId="6" borderId="24" xfId="0" applyNumberFormat="1" applyFont="1" applyFill="1" applyBorder="1" applyAlignment="1">
      <alignment horizontal="center" vertical="center"/>
    </xf>
    <xf numFmtId="1" fontId="23" fillId="6" borderId="40" xfId="0" applyNumberFormat="1" applyFont="1" applyFill="1" applyBorder="1" applyAlignment="1">
      <alignment horizontal="center" vertical="center"/>
    </xf>
    <xf numFmtId="9" fontId="21" fillId="6" borderId="31" xfId="0" applyNumberFormat="1" applyFont="1" applyFill="1" applyBorder="1" applyAlignment="1">
      <alignment horizontal="center" vertical="center"/>
    </xf>
    <xf numFmtId="165" fontId="21" fillId="6" borderId="31" xfId="0" applyNumberFormat="1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 vertical="center" wrapText="1"/>
    </xf>
    <xf numFmtId="165" fontId="23" fillId="11" borderId="19" xfId="0" applyNumberFormat="1" applyFont="1" applyFill="1" applyBorder="1" applyAlignment="1">
      <alignment horizontal="center" vertical="center"/>
    </xf>
    <xf numFmtId="165" fontId="23" fillId="11" borderId="21" xfId="0" applyNumberFormat="1" applyFont="1" applyFill="1" applyBorder="1" applyAlignment="1">
      <alignment horizontal="center" vertical="center"/>
    </xf>
    <xf numFmtId="165" fontId="23" fillId="11" borderId="23" xfId="0" applyNumberFormat="1" applyFont="1" applyFill="1" applyBorder="1" applyAlignment="1">
      <alignment horizontal="center" vertical="center"/>
    </xf>
    <xf numFmtId="165" fontId="23" fillId="11" borderId="25" xfId="0" applyNumberFormat="1" applyFont="1" applyFill="1" applyBorder="1" applyAlignment="1">
      <alignment horizontal="center" vertical="center"/>
    </xf>
    <xf numFmtId="165" fontId="23" fillId="11" borderId="41" xfId="0" applyNumberFormat="1" applyFont="1" applyFill="1" applyBorder="1" applyAlignment="1">
      <alignment horizontal="center" vertical="center"/>
    </xf>
    <xf numFmtId="1" fontId="22" fillId="12" borderId="28" xfId="0" applyNumberFormat="1" applyFont="1" applyFill="1" applyBorder="1" applyAlignment="1">
      <alignment horizontal="center" vertical="center"/>
    </xf>
    <xf numFmtId="1" fontId="23" fillId="12" borderId="28" xfId="0" applyNumberFormat="1" applyFont="1" applyFill="1" applyBorder="1" applyAlignment="1">
      <alignment horizontal="center" vertical="center"/>
    </xf>
    <xf numFmtId="165" fontId="8" fillId="13" borderId="26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9" fillId="0" borderId="2" xfId="0" applyFont="1" applyBorder="1"/>
    <xf numFmtId="0" fontId="20" fillId="6" borderId="1" xfId="0" applyFont="1" applyFill="1" applyBorder="1" applyAlignment="1">
      <alignment horizontal="center" vertical="center" wrapText="1"/>
    </xf>
    <xf numFmtId="0" fontId="21" fillId="7" borderId="2" xfId="0" applyFont="1" applyFill="1" applyBorder="1"/>
    <xf numFmtId="0" fontId="21" fillId="7" borderId="29" xfId="0" applyFont="1" applyFill="1" applyBorder="1"/>
    <xf numFmtId="0" fontId="21" fillId="7" borderId="3" xfId="0" applyFont="1" applyFill="1" applyBorder="1"/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1" fontId="23" fillId="6" borderId="55" xfId="0" applyNumberFormat="1" applyFont="1" applyFill="1" applyBorder="1" applyAlignment="1">
      <alignment horizontal="left" vertical="top" wrapText="1"/>
    </xf>
    <xf numFmtId="1" fontId="23" fillId="6" borderId="56" xfId="0" applyNumberFormat="1" applyFont="1" applyFill="1" applyBorder="1" applyAlignment="1">
      <alignment horizontal="left" vertical="top" wrapText="1"/>
    </xf>
    <xf numFmtId="1" fontId="23" fillId="6" borderId="57" xfId="0" applyNumberFormat="1" applyFont="1" applyFill="1" applyBorder="1" applyAlignment="1">
      <alignment horizontal="left" vertical="top" wrapText="1"/>
    </xf>
    <xf numFmtId="1" fontId="23" fillId="6" borderId="58" xfId="0" applyNumberFormat="1" applyFont="1" applyFill="1" applyBorder="1" applyAlignment="1">
      <alignment horizontal="left" vertical="top" wrapText="1"/>
    </xf>
    <xf numFmtId="1" fontId="23" fillId="6" borderId="0" xfId="0" applyNumberFormat="1" applyFont="1" applyFill="1" applyAlignment="1">
      <alignment horizontal="left" vertical="top" wrapText="1"/>
    </xf>
    <xf numFmtId="1" fontId="23" fillId="6" borderId="59" xfId="0" applyNumberFormat="1" applyFont="1" applyFill="1" applyBorder="1" applyAlignment="1">
      <alignment horizontal="left" vertical="top" wrapText="1"/>
    </xf>
    <xf numFmtId="1" fontId="23" fillId="6" borderId="53" xfId="0" applyNumberFormat="1" applyFont="1" applyFill="1" applyBorder="1" applyAlignment="1">
      <alignment horizontal="left" vertical="top" wrapText="1"/>
    </xf>
    <xf numFmtId="1" fontId="23" fillId="6" borderId="54" xfId="0" applyNumberFormat="1" applyFont="1" applyFill="1" applyBorder="1" applyAlignment="1">
      <alignment horizontal="left" vertical="top" wrapText="1"/>
    </xf>
    <xf numFmtId="1" fontId="23" fillId="6" borderId="60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6C9DB"/>
      <color rgb="FF5C9BAA"/>
      <color rgb="FF58AFE0"/>
      <color rgb="FFB5E6FB"/>
      <color rgb="FF236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5063"/>
        <a:stretch/>
      </xdr:blipFill>
      <xdr:spPr>
        <a:xfrm>
          <a:off x="0" y="0"/>
          <a:ext cx="2533650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790575</xdr:colOff>
      <xdr:row>0</xdr:row>
      <xdr:rowOff>95250</xdr:rowOff>
    </xdr:from>
    <xdr:ext cx="2114550" cy="628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steocertus.com/product/cs15-050-14/" TargetMode="External"/><Relationship Id="rId21" Type="http://schemas.openxmlformats.org/officeDocument/2006/relationships/hyperlink" Target="https://osteocertus.com/product/ls35-101-45-locking-screw-3-5mm-x-45mm/" TargetMode="External"/><Relationship Id="rId42" Type="http://schemas.openxmlformats.org/officeDocument/2006/relationships/hyperlink" Target="https://osteocertus.com/product/ls27-100-10/" TargetMode="External"/><Relationship Id="rId63" Type="http://schemas.openxmlformats.org/officeDocument/2006/relationships/hyperlink" Target="https://osteocertus.com/product/cs27-100-28/" TargetMode="External"/><Relationship Id="rId84" Type="http://schemas.openxmlformats.org/officeDocument/2006/relationships/hyperlink" Target="https://osteocertus.com/product/cs24-101-22-compression-screw-2-4mm-x-22mm/" TargetMode="External"/><Relationship Id="rId16" Type="http://schemas.openxmlformats.org/officeDocument/2006/relationships/hyperlink" Target="https://osteocertus.com/product/ls35-100-32/" TargetMode="External"/><Relationship Id="rId107" Type="http://schemas.openxmlformats.org/officeDocument/2006/relationships/hyperlink" Target="https://osteocertus.com/product/ls15-050-10/" TargetMode="External"/><Relationship Id="rId11" Type="http://schemas.openxmlformats.org/officeDocument/2006/relationships/hyperlink" Target="https://osteocertus.com/product/ls35-100-22/" TargetMode="External"/><Relationship Id="rId32" Type="http://schemas.openxmlformats.org/officeDocument/2006/relationships/hyperlink" Target="https://osteocertus.com/product/cs35-101-28-compression-screw-3-5mm-x-28mm/" TargetMode="External"/><Relationship Id="rId37" Type="http://schemas.openxmlformats.org/officeDocument/2006/relationships/hyperlink" Target="https://osteocertus.com/product/cs35-101-38-compression-screw-3-5mm-x-38mm/" TargetMode="External"/><Relationship Id="rId53" Type="http://schemas.openxmlformats.org/officeDocument/2006/relationships/hyperlink" Target="https://osteocertus.com/product/ls27-101-32-locking-screw-2-7mm-x-32mm/" TargetMode="External"/><Relationship Id="rId58" Type="http://schemas.openxmlformats.org/officeDocument/2006/relationships/hyperlink" Target="https://osteocertus.com/product/cs27-100-18/" TargetMode="External"/><Relationship Id="rId74" Type="http://schemas.openxmlformats.org/officeDocument/2006/relationships/hyperlink" Target="https://osteocertus.com/product/ls24-101-18-locking-screw-2-4mm-x-18mm/" TargetMode="External"/><Relationship Id="rId79" Type="http://schemas.openxmlformats.org/officeDocument/2006/relationships/hyperlink" Target="https://osteocertus.com/product/cs24-101-12-compression-screw-2-4mm-x-12mm/" TargetMode="External"/><Relationship Id="rId102" Type="http://schemas.openxmlformats.org/officeDocument/2006/relationships/hyperlink" Target="https://osteocertus.com/product/cs20-050-16/" TargetMode="External"/><Relationship Id="rId123" Type="http://schemas.openxmlformats.org/officeDocument/2006/relationships/hyperlink" Target="https://osteocertus.com/product/dgl-100/" TargetMode="External"/><Relationship Id="rId128" Type="http://schemas.openxmlformats.org/officeDocument/2006/relationships/hyperlink" Target="https://osteocertus.com/product/ao-drill-bit-3-5-mm-screw/" TargetMode="External"/><Relationship Id="rId5" Type="http://schemas.openxmlformats.org/officeDocument/2006/relationships/hyperlink" Target="https://osteocertus.com/product/ls35-100-10/" TargetMode="External"/><Relationship Id="rId90" Type="http://schemas.openxmlformats.org/officeDocument/2006/relationships/hyperlink" Target="https://osteocertus.com/product/ls20-050-08-locking-screw-2-0mm-x-08mm/" TargetMode="External"/><Relationship Id="rId95" Type="http://schemas.openxmlformats.org/officeDocument/2006/relationships/hyperlink" Target="https://osteocertus.com/product/ls20-050-18-locking-screw-2-0mm-x-18mm/" TargetMode="External"/><Relationship Id="rId22" Type="http://schemas.openxmlformats.org/officeDocument/2006/relationships/hyperlink" Target="https://osteocertus.com/product/ls35-101-50-locking-screw-3-5mm-x-50mm/" TargetMode="External"/><Relationship Id="rId27" Type="http://schemas.openxmlformats.org/officeDocument/2006/relationships/hyperlink" Target="https://osteocertus.com/product/cs35-101-16-compression-screw-3-5mm-x-16mm/" TargetMode="External"/><Relationship Id="rId43" Type="http://schemas.openxmlformats.org/officeDocument/2006/relationships/hyperlink" Target="https://osteocertus.com/product/ls27-100-12/" TargetMode="External"/><Relationship Id="rId48" Type="http://schemas.openxmlformats.org/officeDocument/2006/relationships/hyperlink" Target="https://osteocertus.com/product/ls27-100-22/" TargetMode="External"/><Relationship Id="rId64" Type="http://schemas.openxmlformats.org/officeDocument/2006/relationships/hyperlink" Target="https://osteocertus.com/product/cs27-100-30/" TargetMode="External"/><Relationship Id="rId69" Type="http://schemas.openxmlformats.org/officeDocument/2006/relationships/hyperlink" Target="https://osteocertus.com/product/cs27-100-40/" TargetMode="External"/><Relationship Id="rId113" Type="http://schemas.openxmlformats.org/officeDocument/2006/relationships/hyperlink" Target="https://osteocertus.com/product/cs15-050-06/" TargetMode="External"/><Relationship Id="rId118" Type="http://schemas.openxmlformats.org/officeDocument/2006/relationships/hyperlink" Target="https://osteocertus.com/product/cs15-050-16/" TargetMode="External"/><Relationship Id="rId134" Type="http://schemas.openxmlformats.org/officeDocument/2006/relationships/hyperlink" Target="https://osteocertus.com/product/aodb15-050-drill-bit-osti-lok-o-1-2mm/" TargetMode="External"/><Relationship Id="rId80" Type="http://schemas.openxmlformats.org/officeDocument/2006/relationships/hyperlink" Target="https://osteocertus.com/product/cs24-101-14-compression-screw-2-4mm-x-14mm/" TargetMode="External"/><Relationship Id="rId85" Type="http://schemas.openxmlformats.org/officeDocument/2006/relationships/hyperlink" Target="https://osteocertus.com/product/cs24-101-24-compression-screw-2-4mm-x-24mm/" TargetMode="External"/><Relationship Id="rId12" Type="http://schemas.openxmlformats.org/officeDocument/2006/relationships/hyperlink" Target="https://osteocertus.com/product/ls35-100-24/" TargetMode="External"/><Relationship Id="rId17" Type="http://schemas.openxmlformats.org/officeDocument/2006/relationships/hyperlink" Target="https://osteocertus.com/product/ls35-100-34/" TargetMode="External"/><Relationship Id="rId33" Type="http://schemas.openxmlformats.org/officeDocument/2006/relationships/hyperlink" Target="https://osteocertus.com/product/cs35-101-30-compression-screw-3-5mm-x-30mm/" TargetMode="External"/><Relationship Id="rId38" Type="http://schemas.openxmlformats.org/officeDocument/2006/relationships/hyperlink" Target="https://osteocertus.com/product/cs35-101-40-compression-screw-3-5mm-x-40mm/" TargetMode="External"/><Relationship Id="rId59" Type="http://schemas.openxmlformats.org/officeDocument/2006/relationships/hyperlink" Target="https://osteocertus.com/product/cs27-100-20/" TargetMode="External"/><Relationship Id="rId103" Type="http://schemas.openxmlformats.org/officeDocument/2006/relationships/hyperlink" Target="https://osteocertus.com/product/cs20-050-18-compression-screw-2-0mm-x-18mm/" TargetMode="External"/><Relationship Id="rId108" Type="http://schemas.openxmlformats.org/officeDocument/2006/relationships/hyperlink" Target="https://osteocertus.com/product/ls15-050-12/" TargetMode="External"/><Relationship Id="rId124" Type="http://schemas.openxmlformats.org/officeDocument/2006/relationships/hyperlink" Target="https://osteocertus.com/product/sg40-110/" TargetMode="External"/><Relationship Id="rId129" Type="http://schemas.openxmlformats.org/officeDocument/2006/relationships/hyperlink" Target="https://osteocertus.com/product/square-driver-mini/" TargetMode="External"/><Relationship Id="rId54" Type="http://schemas.openxmlformats.org/officeDocument/2006/relationships/hyperlink" Target="https://osteocertus.com/product/cs27-100-10/" TargetMode="External"/><Relationship Id="rId70" Type="http://schemas.openxmlformats.org/officeDocument/2006/relationships/hyperlink" Target="https://osteocertus.com/product/ls24-101-10-locking-screw-2-4mm-x-10mm/" TargetMode="External"/><Relationship Id="rId75" Type="http://schemas.openxmlformats.org/officeDocument/2006/relationships/hyperlink" Target="https://osteocertus.com/product/ls24-101-20-locking-screw-2-4mm-x-20mm/" TargetMode="External"/><Relationship Id="rId91" Type="http://schemas.openxmlformats.org/officeDocument/2006/relationships/hyperlink" Target="https://osteocertus.com/product/ls20-050-10/" TargetMode="External"/><Relationship Id="rId96" Type="http://schemas.openxmlformats.org/officeDocument/2006/relationships/hyperlink" Target="https://osteocertus.com/product/ls20-050-20-locking-screw-2-0mm-x-20mm/" TargetMode="External"/><Relationship Id="rId1" Type="http://schemas.openxmlformats.org/officeDocument/2006/relationships/hyperlink" Target="https://osteocertus.com/product/sset-screw-set-188-ol-screws-70-mini-screws-instruments/" TargetMode="External"/><Relationship Id="rId6" Type="http://schemas.openxmlformats.org/officeDocument/2006/relationships/hyperlink" Target="https://osteocertus.com/product/ls35-100-12/" TargetMode="External"/><Relationship Id="rId23" Type="http://schemas.openxmlformats.org/officeDocument/2006/relationships/hyperlink" Target="https://osteocertus.com/product/cs35-101-18-compression-screw-3-5mm-x-18mm/" TargetMode="External"/><Relationship Id="rId28" Type="http://schemas.openxmlformats.org/officeDocument/2006/relationships/hyperlink" Target="https://osteocertus.com/product/cs35-101-20-compression-screw-3-5mm-x-20mm/" TargetMode="External"/><Relationship Id="rId49" Type="http://schemas.openxmlformats.org/officeDocument/2006/relationships/hyperlink" Target="https://osteocertus.com/product/ls27-100-24/" TargetMode="External"/><Relationship Id="rId114" Type="http://schemas.openxmlformats.org/officeDocument/2006/relationships/hyperlink" Target="https://osteocertus.com/product/cs15-050-08/" TargetMode="External"/><Relationship Id="rId119" Type="http://schemas.openxmlformats.org/officeDocument/2006/relationships/hyperlink" Target="https://osteocertus.com/product/cs15-050-18-compression-screw-1-5mm-x-18mm/" TargetMode="External"/><Relationship Id="rId44" Type="http://schemas.openxmlformats.org/officeDocument/2006/relationships/hyperlink" Target="https://osteocertus.com/product/ls27-100-14/" TargetMode="External"/><Relationship Id="rId60" Type="http://schemas.openxmlformats.org/officeDocument/2006/relationships/hyperlink" Target="https://osteocertus.com/product/cs27-100-22/" TargetMode="External"/><Relationship Id="rId65" Type="http://schemas.openxmlformats.org/officeDocument/2006/relationships/hyperlink" Target="https://osteocertus.com/product/cs27-100-32/" TargetMode="External"/><Relationship Id="rId81" Type="http://schemas.openxmlformats.org/officeDocument/2006/relationships/hyperlink" Target="https://osteocertus.com/product/cs24-101-16-compression-screw-2-4mm-x-16mm/" TargetMode="External"/><Relationship Id="rId86" Type="http://schemas.openxmlformats.org/officeDocument/2006/relationships/hyperlink" Target="https://osteocertus.com/product/cs24-101-26-compression-screw-2-4mm-x-26mm-copy/" TargetMode="External"/><Relationship Id="rId130" Type="http://schemas.openxmlformats.org/officeDocument/2006/relationships/hyperlink" Target="https://osteocertus.com/product/square-driver-shaft-mini/" TargetMode="External"/><Relationship Id="rId135" Type="http://schemas.openxmlformats.org/officeDocument/2006/relationships/hyperlink" Target="https://osteocertus.com/product/aodb20-050-drill-bit-osti-lok-o-1-5mm/" TargetMode="External"/><Relationship Id="rId13" Type="http://schemas.openxmlformats.org/officeDocument/2006/relationships/hyperlink" Target="https://osteocertus.com/product/ls35-100-26/" TargetMode="External"/><Relationship Id="rId18" Type="http://schemas.openxmlformats.org/officeDocument/2006/relationships/hyperlink" Target="https://osteocertus.com/product/ls35-100-36-2/" TargetMode="External"/><Relationship Id="rId39" Type="http://schemas.openxmlformats.org/officeDocument/2006/relationships/hyperlink" Target="https://osteocertus.com/product/cs35-101-45-compression-screw-3-5mm-x-45mm/" TargetMode="External"/><Relationship Id="rId109" Type="http://schemas.openxmlformats.org/officeDocument/2006/relationships/hyperlink" Target="https://osteocertus.com/product/ls15-050-14/" TargetMode="External"/><Relationship Id="rId34" Type="http://schemas.openxmlformats.org/officeDocument/2006/relationships/hyperlink" Target="https://osteocertus.com/product/cs35-101-32-compression-screw-3-5mm-x-32mm/" TargetMode="External"/><Relationship Id="rId50" Type="http://schemas.openxmlformats.org/officeDocument/2006/relationships/hyperlink" Target="https://osteocertus.com/product/ls27-101-26-locking-screw-2-7mm-x-26mm/" TargetMode="External"/><Relationship Id="rId55" Type="http://schemas.openxmlformats.org/officeDocument/2006/relationships/hyperlink" Target="https://osteocertus.com/product/cs27-100-12/" TargetMode="External"/><Relationship Id="rId76" Type="http://schemas.openxmlformats.org/officeDocument/2006/relationships/hyperlink" Target="https://osteocertus.com/product/ls24-101-22-locking-screw-2-4mm-x-22mm/" TargetMode="External"/><Relationship Id="rId97" Type="http://schemas.openxmlformats.org/officeDocument/2006/relationships/hyperlink" Target="https://osteocertus.com/product/cs20-050-06/" TargetMode="External"/><Relationship Id="rId104" Type="http://schemas.openxmlformats.org/officeDocument/2006/relationships/hyperlink" Target="https://osteocertus.com/product/cs20-050-20-compression-screw-2-0mm-x-20mm/" TargetMode="External"/><Relationship Id="rId120" Type="http://schemas.openxmlformats.org/officeDocument/2006/relationships/hyperlink" Target="https://osteocertus.com/product/cs15-050-20-compression-screw-1-5mm-x-20mm/" TargetMode="External"/><Relationship Id="rId125" Type="http://schemas.openxmlformats.org/officeDocument/2006/relationships/hyperlink" Target="https://osteocertus.com/product/scrwtray-150-screws-instruments-tray/" TargetMode="External"/><Relationship Id="rId7" Type="http://schemas.openxmlformats.org/officeDocument/2006/relationships/hyperlink" Target="https://osteocertus.com/product/ls35-100-14/" TargetMode="External"/><Relationship Id="rId71" Type="http://schemas.openxmlformats.org/officeDocument/2006/relationships/hyperlink" Target="https://osteocertus.com/product/ls24-101-12-locking-screw-2-4mm-x-12mm/" TargetMode="External"/><Relationship Id="rId92" Type="http://schemas.openxmlformats.org/officeDocument/2006/relationships/hyperlink" Target="https://osteocertus.com/product/ls20-050-12/" TargetMode="External"/><Relationship Id="rId2" Type="http://schemas.openxmlformats.org/officeDocument/2006/relationships/hyperlink" Target="https://osteocertus.com/product/ssetln-screw-lean-set-89-ol-screws-49-mini-screws-instruments/" TargetMode="External"/><Relationship Id="rId29" Type="http://schemas.openxmlformats.org/officeDocument/2006/relationships/hyperlink" Target="https://osteocertus.com/product/cs35-101-22-compression-screw-3-5mm-x-22mm/" TargetMode="External"/><Relationship Id="rId24" Type="http://schemas.openxmlformats.org/officeDocument/2006/relationships/hyperlink" Target="https://osteocertus.com/product/cs35-101-10-compression-screw-3-5mm-x-10mm/" TargetMode="External"/><Relationship Id="rId40" Type="http://schemas.openxmlformats.org/officeDocument/2006/relationships/hyperlink" Target="https://osteocertus.com/product/cs35-101-50-compression-screw-3-5mm-x-50mm/" TargetMode="External"/><Relationship Id="rId45" Type="http://schemas.openxmlformats.org/officeDocument/2006/relationships/hyperlink" Target="https://osteocertus.com/product/ls27-100-16/" TargetMode="External"/><Relationship Id="rId66" Type="http://schemas.openxmlformats.org/officeDocument/2006/relationships/hyperlink" Target="https://osteocertus.com/product/cs27-100-34/" TargetMode="External"/><Relationship Id="rId87" Type="http://schemas.openxmlformats.org/officeDocument/2006/relationships/hyperlink" Target="https://osteocertus.com/product/cs24-101-28-compression-screw-2-4mm-x-28mm/" TargetMode="External"/><Relationship Id="rId110" Type="http://schemas.openxmlformats.org/officeDocument/2006/relationships/hyperlink" Target="https://osteocertus.com/product/ls15-050-16/" TargetMode="External"/><Relationship Id="rId115" Type="http://schemas.openxmlformats.org/officeDocument/2006/relationships/hyperlink" Target="https://osteocertus.com/product/cs15-050-10/" TargetMode="External"/><Relationship Id="rId131" Type="http://schemas.openxmlformats.org/officeDocument/2006/relationships/hyperlink" Target="https://osteocertus.com/product/drill-guide-mini/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osteocertus.com/product/cs27-100-24/" TargetMode="External"/><Relationship Id="rId82" Type="http://schemas.openxmlformats.org/officeDocument/2006/relationships/hyperlink" Target="https://osteocertus.com/product/cs24-101-18-compression-screw-2-4mm-x-18mm/" TargetMode="External"/><Relationship Id="rId19" Type="http://schemas.openxmlformats.org/officeDocument/2006/relationships/hyperlink" Target="https://osteocertus.com/product/ls35-100-38/" TargetMode="External"/><Relationship Id="rId14" Type="http://schemas.openxmlformats.org/officeDocument/2006/relationships/hyperlink" Target="https://osteocertus.com/product/ls35-100-28/" TargetMode="External"/><Relationship Id="rId30" Type="http://schemas.openxmlformats.org/officeDocument/2006/relationships/hyperlink" Target="https://osteocertus.com/product/cs35-101-24-compression-screw-3-5mm-x-24mm/" TargetMode="External"/><Relationship Id="rId35" Type="http://schemas.openxmlformats.org/officeDocument/2006/relationships/hyperlink" Target="https://osteocertus.com/product/cs35-101-34-compression-screw-3-5mm-x-34mm/" TargetMode="External"/><Relationship Id="rId56" Type="http://schemas.openxmlformats.org/officeDocument/2006/relationships/hyperlink" Target="https://osteocertus.com/product/cs27-100-14/" TargetMode="External"/><Relationship Id="rId77" Type="http://schemas.openxmlformats.org/officeDocument/2006/relationships/hyperlink" Target="https://osteocertus.com/product/ls24-101-24-locking-screw-2-4mm-x-24mm/" TargetMode="External"/><Relationship Id="rId100" Type="http://schemas.openxmlformats.org/officeDocument/2006/relationships/hyperlink" Target="https://osteocertus.com/product/cs20-050-12/" TargetMode="External"/><Relationship Id="rId105" Type="http://schemas.openxmlformats.org/officeDocument/2006/relationships/hyperlink" Target="https://osteocertus.com/product/ls15-050-06/" TargetMode="External"/><Relationship Id="rId126" Type="http://schemas.openxmlformats.org/officeDocument/2006/relationships/hyperlink" Target="https://osteocertus.com/product/sshex-332-stainless-steel-hex-key-3-32-in/" TargetMode="External"/><Relationship Id="rId8" Type="http://schemas.openxmlformats.org/officeDocument/2006/relationships/hyperlink" Target="https://osteocertus.com/product/ls35-100-16/" TargetMode="External"/><Relationship Id="rId51" Type="http://schemas.openxmlformats.org/officeDocument/2006/relationships/hyperlink" Target="https://osteocertus.com/product/ls27-101-28-locking-screw-2-7mm-x-28mm/" TargetMode="External"/><Relationship Id="rId72" Type="http://schemas.openxmlformats.org/officeDocument/2006/relationships/hyperlink" Target="https://osteocertus.com/product/ls24-101-14-locking-screw-2-4mm-x-14mm/" TargetMode="External"/><Relationship Id="rId93" Type="http://schemas.openxmlformats.org/officeDocument/2006/relationships/hyperlink" Target="https://osteocertus.com/product/ls20-050-14/" TargetMode="External"/><Relationship Id="rId98" Type="http://schemas.openxmlformats.org/officeDocument/2006/relationships/hyperlink" Target="https://osteocertus.com/product/cs20-050-08/" TargetMode="External"/><Relationship Id="rId121" Type="http://schemas.openxmlformats.org/officeDocument/2006/relationships/hyperlink" Target="https://osteocertus.com/product/ao-t10-driver-bit/" TargetMode="External"/><Relationship Id="rId3" Type="http://schemas.openxmlformats.org/officeDocument/2006/relationships/hyperlink" Target="https://osteocertus.com/product/ssetol-screw-ol-set-154-screws-instruments/" TargetMode="External"/><Relationship Id="rId25" Type="http://schemas.openxmlformats.org/officeDocument/2006/relationships/hyperlink" Target="https://osteocertus.com/product/cs35-101-12-compression-screw-3-5mm-x-12mm/" TargetMode="External"/><Relationship Id="rId46" Type="http://schemas.openxmlformats.org/officeDocument/2006/relationships/hyperlink" Target="https://osteocertus.com/product/ls27-100-18/" TargetMode="External"/><Relationship Id="rId67" Type="http://schemas.openxmlformats.org/officeDocument/2006/relationships/hyperlink" Target="https://osteocertus.com/product/cs27-100-36/" TargetMode="External"/><Relationship Id="rId116" Type="http://schemas.openxmlformats.org/officeDocument/2006/relationships/hyperlink" Target="https://osteocertus.com/product/cs15-050-12/" TargetMode="External"/><Relationship Id="rId137" Type="http://schemas.openxmlformats.org/officeDocument/2006/relationships/drawing" Target="../drawings/drawing1.xml"/><Relationship Id="rId20" Type="http://schemas.openxmlformats.org/officeDocument/2006/relationships/hyperlink" Target="https://osteocertus.com/product/ls35-100-40/" TargetMode="External"/><Relationship Id="rId41" Type="http://schemas.openxmlformats.org/officeDocument/2006/relationships/hyperlink" Target="https://osteocertus.com/product/ls27-100-08/" TargetMode="External"/><Relationship Id="rId62" Type="http://schemas.openxmlformats.org/officeDocument/2006/relationships/hyperlink" Target="https://osteocertus.com/product/cs27-100-26/" TargetMode="External"/><Relationship Id="rId83" Type="http://schemas.openxmlformats.org/officeDocument/2006/relationships/hyperlink" Target="https://osteocertus.com/product/cs24-101-20-compression-screw-2-4mm-x-20mm/" TargetMode="External"/><Relationship Id="rId88" Type="http://schemas.openxmlformats.org/officeDocument/2006/relationships/hyperlink" Target="https://osteocertus.com/product/cs24-101-30-compression-screw-2-4mm-x-30mm/" TargetMode="External"/><Relationship Id="rId111" Type="http://schemas.openxmlformats.org/officeDocument/2006/relationships/hyperlink" Target="https://osteocertus.com/product/ls15-050-18-locking-screw-1-5mm-x-18mm/" TargetMode="External"/><Relationship Id="rId132" Type="http://schemas.openxmlformats.org/officeDocument/2006/relationships/hyperlink" Target="https://osteocertus.com/product/dglx-050/" TargetMode="External"/><Relationship Id="rId15" Type="http://schemas.openxmlformats.org/officeDocument/2006/relationships/hyperlink" Target="https://osteocertus.com/product/ls35-100-30/" TargetMode="External"/><Relationship Id="rId36" Type="http://schemas.openxmlformats.org/officeDocument/2006/relationships/hyperlink" Target="https://osteocertus.com/product/cs35-101-36-compression-screw-3-5mm-x-36mm/" TargetMode="External"/><Relationship Id="rId57" Type="http://schemas.openxmlformats.org/officeDocument/2006/relationships/hyperlink" Target="https://osteocertus.com/product/cs27-100-16/" TargetMode="External"/><Relationship Id="rId106" Type="http://schemas.openxmlformats.org/officeDocument/2006/relationships/hyperlink" Target="https://osteocertus.com/product/ls15-050-08/" TargetMode="External"/><Relationship Id="rId127" Type="http://schemas.openxmlformats.org/officeDocument/2006/relationships/hyperlink" Target="https://osteocertus.com/product/ao-drill-bit-2-7-mm-screw/" TargetMode="External"/><Relationship Id="rId10" Type="http://schemas.openxmlformats.org/officeDocument/2006/relationships/hyperlink" Target="https://osteocertus.com/product/ls35-100-20/" TargetMode="External"/><Relationship Id="rId31" Type="http://schemas.openxmlformats.org/officeDocument/2006/relationships/hyperlink" Target="https://osteocertus.com/product/cs35-101-26-compression-screw-3-5mm-x-26mm/" TargetMode="External"/><Relationship Id="rId52" Type="http://schemas.openxmlformats.org/officeDocument/2006/relationships/hyperlink" Target="https://osteocertus.com/product/ls27-101-30-locking-screw-2-7mm-x-30mm/" TargetMode="External"/><Relationship Id="rId73" Type="http://schemas.openxmlformats.org/officeDocument/2006/relationships/hyperlink" Target="https://osteocertus.com/product/ls24-101-16-locking-screw-2-4mm-x-16mm/" TargetMode="External"/><Relationship Id="rId78" Type="http://schemas.openxmlformats.org/officeDocument/2006/relationships/hyperlink" Target="https://osteocertus.com/product/cs24-101-10-compression-screw-2-4mm-x-10mm/" TargetMode="External"/><Relationship Id="rId94" Type="http://schemas.openxmlformats.org/officeDocument/2006/relationships/hyperlink" Target="https://osteocertus.com/product/ls20-050-16/" TargetMode="External"/><Relationship Id="rId99" Type="http://schemas.openxmlformats.org/officeDocument/2006/relationships/hyperlink" Target="https://osteocertus.com/product/cs20-050-10/" TargetMode="External"/><Relationship Id="rId101" Type="http://schemas.openxmlformats.org/officeDocument/2006/relationships/hyperlink" Target="https://osteocertus.com/product/cs20-050-14/" TargetMode="External"/><Relationship Id="rId122" Type="http://schemas.openxmlformats.org/officeDocument/2006/relationships/hyperlink" Target="https://osteocertus.com/product/aohandle-ao-handle-quick-connect/" TargetMode="External"/><Relationship Id="rId4" Type="http://schemas.openxmlformats.org/officeDocument/2006/relationships/hyperlink" Target="https://osteocertus.com/product/ssettta-screw-tta-set-106-ol-screws-36-mini-screws-instruments/" TargetMode="External"/><Relationship Id="rId9" Type="http://schemas.openxmlformats.org/officeDocument/2006/relationships/hyperlink" Target="https://osteocertus.com/product/ls35-100-18/" TargetMode="External"/><Relationship Id="rId26" Type="http://schemas.openxmlformats.org/officeDocument/2006/relationships/hyperlink" Target="https://osteocertus.com/product/cs35-101-14-compression-screw-3-5mm-x-14mm/" TargetMode="External"/><Relationship Id="rId47" Type="http://schemas.openxmlformats.org/officeDocument/2006/relationships/hyperlink" Target="https://osteocertus.com/product/ls27-100-20/" TargetMode="External"/><Relationship Id="rId68" Type="http://schemas.openxmlformats.org/officeDocument/2006/relationships/hyperlink" Target="https://osteocertus.com/product/cs27-100-38/" TargetMode="External"/><Relationship Id="rId89" Type="http://schemas.openxmlformats.org/officeDocument/2006/relationships/hyperlink" Target="https://osteocertus.com/product/ls20-050-06/" TargetMode="External"/><Relationship Id="rId112" Type="http://schemas.openxmlformats.org/officeDocument/2006/relationships/hyperlink" Target="https://osteocertus.com/product/ls15-050-20-locking-screw-1-5mm-x-20mm/" TargetMode="External"/><Relationship Id="rId133" Type="http://schemas.openxmlformats.org/officeDocument/2006/relationships/hyperlink" Target="https://osteocertus.com/product/screw-gage-min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6"/>
  <sheetViews>
    <sheetView tabSelected="1" view="pageBreakPreview" zoomScaleNormal="116" zoomScaleSheetLayoutView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K9" sqref="K9"/>
    </sheetView>
  </sheetViews>
  <sheetFormatPr baseColWidth="10" defaultColWidth="12.6640625" defaultRowHeight="15" customHeight="1" x14ac:dyDescent="0.15"/>
  <cols>
    <col min="1" max="1" width="13.6640625" customWidth="1"/>
    <col min="2" max="2" width="34.6640625" customWidth="1"/>
    <col min="3" max="6" width="7.6640625" customWidth="1"/>
    <col min="7" max="7" width="14.6640625" customWidth="1"/>
    <col min="8" max="8" width="14.6640625" hidden="1" customWidth="1"/>
    <col min="9" max="9" width="2.1640625" customWidth="1"/>
    <col min="10" max="11" width="11.1640625" customWidth="1"/>
    <col min="12" max="12" width="1.1640625" customWidth="1"/>
    <col min="13" max="13" width="10.6640625" customWidth="1"/>
    <col min="14" max="14" width="1.1640625" customWidth="1"/>
    <col min="15" max="15" width="11.5" hidden="1" customWidth="1"/>
    <col min="16" max="18" width="10.1640625" hidden="1" customWidth="1"/>
    <col min="19" max="30" width="7.6640625" customWidth="1"/>
  </cols>
  <sheetData>
    <row r="1" spans="1:30" ht="60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6" customHeight="1" thickBot="1" x14ac:dyDescent="0.2">
      <c r="A2" s="106" t="s">
        <v>307</v>
      </c>
      <c r="B2" s="107"/>
      <c r="C2" s="108" t="s">
        <v>308</v>
      </c>
      <c r="D2" s="109"/>
      <c r="E2" s="110"/>
      <c r="F2" s="109"/>
      <c r="G2" s="109"/>
      <c r="H2" s="111"/>
      <c r="I2" s="4"/>
      <c r="J2" s="5" t="s">
        <v>305</v>
      </c>
      <c r="K2" s="6"/>
      <c r="L2" s="7"/>
      <c r="M2" s="8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 x14ac:dyDescent="0.15">
      <c r="A3" s="9" t="s">
        <v>0</v>
      </c>
      <c r="B3" s="10" t="s">
        <v>1</v>
      </c>
      <c r="C3" s="115" t="s">
        <v>2</v>
      </c>
      <c r="D3" s="116"/>
      <c r="E3" s="116"/>
      <c r="F3" s="117"/>
      <c r="G3" s="10" t="s">
        <v>3</v>
      </c>
      <c r="H3" s="11"/>
      <c r="I3" s="12"/>
      <c r="J3" s="13" t="s">
        <v>4</v>
      </c>
      <c r="K3" s="13" t="s">
        <v>5</v>
      </c>
      <c r="L3" s="7"/>
      <c r="M3" s="14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9.5" customHeight="1" thickBot="1" x14ac:dyDescent="0.2">
      <c r="A4" s="15"/>
      <c r="B4" s="16"/>
      <c r="C4" s="112"/>
      <c r="D4" s="113"/>
      <c r="E4" s="113"/>
      <c r="F4" s="114"/>
      <c r="G4" s="17"/>
      <c r="H4" s="18"/>
      <c r="I4" s="19"/>
      <c r="J4" s="20"/>
      <c r="K4" s="20"/>
      <c r="L4" s="7"/>
      <c r="M4" s="14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6.75" customHeight="1" thickBot="1" x14ac:dyDescent="0.2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3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0" customHeight="1" thickBot="1" x14ac:dyDescent="0.2">
      <c r="A6" s="60" t="s">
        <v>6</v>
      </c>
      <c r="B6" s="61" t="s">
        <v>7</v>
      </c>
      <c r="C6" s="89" t="s">
        <v>287</v>
      </c>
      <c r="D6" s="89" t="s">
        <v>288</v>
      </c>
      <c r="E6" s="89" t="s">
        <v>289</v>
      </c>
      <c r="F6" s="89" t="s">
        <v>290</v>
      </c>
      <c r="G6" s="62" t="s">
        <v>8</v>
      </c>
      <c r="H6" s="58"/>
      <c r="I6" s="22"/>
      <c r="J6" s="81" t="s">
        <v>9</v>
      </c>
      <c r="K6" s="97" t="s">
        <v>10</v>
      </c>
      <c r="L6" s="23"/>
      <c r="M6" s="24"/>
      <c r="N6" s="23"/>
      <c r="O6" s="25" t="s">
        <v>287</v>
      </c>
      <c r="P6" s="26" t="s">
        <v>288</v>
      </c>
      <c r="Q6" s="26" t="s">
        <v>289</v>
      </c>
      <c r="R6" s="26" t="s">
        <v>290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5" customHeight="1" thickBot="1" x14ac:dyDescent="0.2">
      <c r="A7" s="41" t="s">
        <v>306</v>
      </c>
      <c r="B7" s="27"/>
      <c r="C7" s="22"/>
      <c r="D7" s="22"/>
      <c r="E7" s="57"/>
      <c r="F7" s="22"/>
      <c r="G7" s="28"/>
      <c r="H7" s="28"/>
      <c r="I7" s="28"/>
      <c r="J7" s="29"/>
      <c r="K7" s="30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46" customHeight="1" x14ac:dyDescent="0.15">
      <c r="A8" s="63" t="s">
        <v>287</v>
      </c>
      <c r="B8" s="75" t="s">
        <v>301</v>
      </c>
      <c r="C8" s="90">
        <v>1</v>
      </c>
      <c r="D8" s="90"/>
      <c r="E8" s="90"/>
      <c r="F8" s="90"/>
      <c r="G8" s="64">
        <f>O157</f>
        <v>8224</v>
      </c>
      <c r="H8" s="53">
        <f>O157*0.9</f>
        <v>7401.6</v>
      </c>
      <c r="I8" s="31"/>
      <c r="J8" s="82"/>
      <c r="K8" s="98" t="str">
        <f t="shared" ref="K8:K11" si="0">IF(J8*G8=0,"",J8*G8)</f>
        <v/>
      </c>
      <c r="L8" s="7"/>
      <c r="M8" s="3"/>
      <c r="N8" s="7"/>
      <c r="O8" s="32"/>
      <c r="P8" s="32"/>
      <c r="Q8" s="32"/>
      <c r="R8" s="32"/>
      <c r="S8" s="7"/>
      <c r="T8" s="1"/>
      <c r="U8" s="1"/>
      <c r="V8" s="7"/>
      <c r="W8" s="7"/>
      <c r="X8" s="7"/>
      <c r="Y8" s="7"/>
      <c r="Z8" s="7"/>
      <c r="AA8" s="7"/>
      <c r="AB8" s="7"/>
      <c r="AC8" s="7"/>
      <c r="AD8" s="7"/>
    </row>
    <row r="9" spans="1:30" ht="30" customHeight="1" x14ac:dyDescent="0.15">
      <c r="A9" s="65" t="s">
        <v>302</v>
      </c>
      <c r="B9" s="76" t="s">
        <v>295</v>
      </c>
      <c r="C9" s="91"/>
      <c r="D9" s="91">
        <v>1</v>
      </c>
      <c r="E9" s="91"/>
      <c r="F9" s="91"/>
      <c r="G9" s="66">
        <f>P157</f>
        <v>5465</v>
      </c>
      <c r="H9" s="54">
        <f>P157*0.9</f>
        <v>4918.5</v>
      </c>
      <c r="I9" s="31"/>
      <c r="J9" s="83"/>
      <c r="K9" s="99" t="str">
        <f t="shared" si="0"/>
        <v/>
      </c>
      <c r="L9" s="2"/>
      <c r="M9" s="3"/>
      <c r="N9" s="2"/>
      <c r="O9" s="32"/>
      <c r="P9" s="32"/>
      <c r="Q9" s="32"/>
      <c r="R9" s="32"/>
      <c r="S9" s="2"/>
      <c r="T9" s="1"/>
      <c r="U9" s="1"/>
      <c r="V9" s="2"/>
      <c r="W9" s="2"/>
      <c r="X9" s="2"/>
      <c r="Y9" s="2"/>
      <c r="Z9" s="2"/>
      <c r="AA9" s="2"/>
      <c r="AB9" s="2"/>
      <c r="AC9" s="2"/>
      <c r="AD9" s="2"/>
    </row>
    <row r="10" spans="1:30" ht="30" customHeight="1" x14ac:dyDescent="0.15">
      <c r="A10" s="65" t="s">
        <v>303</v>
      </c>
      <c r="B10" s="76" t="s">
        <v>296</v>
      </c>
      <c r="C10" s="91"/>
      <c r="D10" s="91"/>
      <c r="E10" s="91">
        <v>1</v>
      </c>
      <c r="F10" s="91"/>
      <c r="G10" s="66">
        <f>Q157</f>
        <v>5124</v>
      </c>
      <c r="H10" s="54">
        <f>Q157*0.9</f>
        <v>4611.6000000000004</v>
      </c>
      <c r="I10" s="31"/>
      <c r="J10" s="83"/>
      <c r="K10" s="99"/>
      <c r="L10" s="2"/>
      <c r="M10" s="3"/>
      <c r="N10" s="2"/>
      <c r="O10" s="32"/>
      <c r="P10" s="32"/>
      <c r="Q10" s="32"/>
      <c r="R10" s="32"/>
      <c r="S10" s="2"/>
      <c r="T10" s="1"/>
      <c r="U10" s="1"/>
      <c r="V10" s="2"/>
      <c r="W10" s="2"/>
      <c r="X10" s="2"/>
      <c r="Y10" s="2"/>
      <c r="Z10" s="2"/>
      <c r="AA10" s="2"/>
      <c r="AB10" s="2"/>
      <c r="AC10" s="2"/>
      <c r="AD10" s="2"/>
    </row>
    <row r="11" spans="1:30" ht="30" customHeight="1" thickBot="1" x14ac:dyDescent="0.2">
      <c r="A11" s="67" t="s">
        <v>304</v>
      </c>
      <c r="B11" s="77" t="s">
        <v>297</v>
      </c>
      <c r="C11" s="92"/>
      <c r="D11" s="92"/>
      <c r="E11" s="92"/>
      <c r="F11" s="92">
        <v>1</v>
      </c>
      <c r="G11" s="68">
        <f>R157</f>
        <v>4534</v>
      </c>
      <c r="H11" s="54">
        <f>R157*0.9</f>
        <v>4080.6</v>
      </c>
      <c r="I11" s="31"/>
      <c r="J11" s="83"/>
      <c r="K11" s="99" t="str">
        <f t="shared" si="0"/>
        <v/>
      </c>
      <c r="L11" s="2"/>
      <c r="M11" s="3"/>
      <c r="N11" s="2"/>
      <c r="O11" s="32"/>
      <c r="P11" s="32"/>
      <c r="Q11" s="32"/>
      <c r="R11" s="32"/>
      <c r="S11" s="2"/>
      <c r="T11" s="1"/>
      <c r="U11" s="1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customHeight="1" thickBot="1" x14ac:dyDescent="0.2">
      <c r="A12" s="24"/>
      <c r="B12" s="52" t="s">
        <v>11</v>
      </c>
      <c r="C12" s="93">
        <f t="shared" ref="C12:F12" si="1">SUM(C8:C11)</f>
        <v>1</v>
      </c>
      <c r="D12" s="93">
        <f t="shared" si="1"/>
        <v>1</v>
      </c>
      <c r="E12" s="93">
        <f t="shared" si="1"/>
        <v>1</v>
      </c>
      <c r="F12" s="94">
        <f t="shared" si="1"/>
        <v>1</v>
      </c>
      <c r="G12" s="28"/>
      <c r="H12" s="33"/>
      <c r="I12" s="28"/>
      <c r="J12" s="103" t="str">
        <f>IF(SUM(J8:J11)=0,"",SUM(J8:J11))</f>
        <v/>
      </c>
      <c r="K12" s="105" t="str">
        <f>IF(SUM(K8:K11)=0,"",SUM(K8:K11))</f>
        <v/>
      </c>
      <c r="L12" s="23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5" customHeight="1" thickBot="1" x14ac:dyDescent="0.2">
      <c r="A13" s="41" t="s">
        <v>12</v>
      </c>
      <c r="B13" s="27"/>
      <c r="C13" s="22"/>
      <c r="D13" s="22"/>
      <c r="E13" s="57"/>
      <c r="F13" s="22"/>
      <c r="G13" s="28"/>
      <c r="H13" s="28"/>
      <c r="I13" s="28"/>
      <c r="J13" s="29"/>
      <c r="K13" s="30"/>
      <c r="L13" s="23"/>
      <c r="M13" s="24"/>
      <c r="N13" s="23"/>
      <c r="O13" s="36"/>
      <c r="P13" s="36"/>
      <c r="Q13" s="36"/>
      <c r="R13" s="36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5" customHeight="1" x14ac:dyDescent="0.15">
      <c r="A14" s="72" t="s">
        <v>13</v>
      </c>
      <c r="B14" s="78" t="s">
        <v>14</v>
      </c>
      <c r="C14" s="90">
        <v>2</v>
      </c>
      <c r="D14" s="90">
        <v>1</v>
      </c>
      <c r="E14" s="90">
        <v>2</v>
      </c>
      <c r="F14" s="90"/>
      <c r="G14" s="64">
        <v>27</v>
      </c>
      <c r="H14" s="53">
        <v>25</v>
      </c>
      <c r="I14" s="31"/>
      <c r="J14" s="82"/>
      <c r="K14" s="98" t="str">
        <f t="shared" ref="K14:K31" si="2">IF(J14*G14=0,"",J14*G14)</f>
        <v/>
      </c>
      <c r="L14" s="1"/>
      <c r="M14" s="3"/>
      <c r="N14" s="1"/>
      <c r="O14" s="36">
        <f t="shared" ref="O14:O45" si="3">C14*G14</f>
        <v>54</v>
      </c>
      <c r="P14" s="36">
        <f t="shared" ref="P14:P45" si="4">D14*G14</f>
        <v>27</v>
      </c>
      <c r="Q14" s="36">
        <f t="shared" ref="Q14:Q45" si="5">E14*G14</f>
        <v>54</v>
      </c>
      <c r="R14" s="36">
        <f t="shared" ref="R14:R45" si="6">F14*G14</f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 customHeight="1" x14ac:dyDescent="0.15">
      <c r="A15" s="73" t="s">
        <v>15</v>
      </c>
      <c r="B15" s="79" t="s">
        <v>16</v>
      </c>
      <c r="C15" s="91">
        <v>3</v>
      </c>
      <c r="D15" s="91">
        <v>2</v>
      </c>
      <c r="E15" s="91">
        <v>3</v>
      </c>
      <c r="F15" s="91"/>
      <c r="G15" s="66">
        <f t="shared" ref="G15:H15" si="7">G$14</f>
        <v>27</v>
      </c>
      <c r="H15" s="54">
        <f t="shared" si="7"/>
        <v>25</v>
      </c>
      <c r="I15" s="31"/>
      <c r="J15" s="83"/>
      <c r="K15" s="99" t="str">
        <f t="shared" si="2"/>
        <v/>
      </c>
      <c r="L15" s="1"/>
      <c r="M15" s="3"/>
      <c r="N15" s="1"/>
      <c r="O15" s="36">
        <f t="shared" si="3"/>
        <v>81</v>
      </c>
      <c r="P15" s="36">
        <f t="shared" si="4"/>
        <v>54</v>
      </c>
      <c r="Q15" s="36">
        <f t="shared" si="5"/>
        <v>81</v>
      </c>
      <c r="R15" s="36">
        <f t="shared" si="6"/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 customHeight="1" x14ac:dyDescent="0.15">
      <c r="A16" s="73" t="s">
        <v>17</v>
      </c>
      <c r="B16" s="79" t="s">
        <v>18</v>
      </c>
      <c r="C16" s="91">
        <v>3</v>
      </c>
      <c r="D16" s="91">
        <v>2</v>
      </c>
      <c r="E16" s="91">
        <v>3</v>
      </c>
      <c r="F16" s="91"/>
      <c r="G16" s="66">
        <f t="shared" ref="G16:H16" si="8">G$14</f>
        <v>27</v>
      </c>
      <c r="H16" s="54">
        <f t="shared" si="8"/>
        <v>25</v>
      </c>
      <c r="I16" s="31"/>
      <c r="J16" s="83"/>
      <c r="K16" s="99" t="str">
        <f t="shared" si="2"/>
        <v/>
      </c>
      <c r="L16" s="1"/>
      <c r="M16" s="3"/>
      <c r="N16" s="1"/>
      <c r="O16" s="36">
        <f t="shared" si="3"/>
        <v>81</v>
      </c>
      <c r="P16" s="36">
        <f t="shared" si="4"/>
        <v>54</v>
      </c>
      <c r="Q16" s="36">
        <f t="shared" si="5"/>
        <v>81</v>
      </c>
      <c r="R16" s="36">
        <f t="shared" si="6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 customHeight="1" x14ac:dyDescent="0.15">
      <c r="A17" s="73" t="s">
        <v>19</v>
      </c>
      <c r="B17" s="79" t="s">
        <v>20</v>
      </c>
      <c r="C17" s="91">
        <v>5</v>
      </c>
      <c r="D17" s="91">
        <v>3</v>
      </c>
      <c r="E17" s="91">
        <v>5</v>
      </c>
      <c r="F17" s="91"/>
      <c r="G17" s="66">
        <f t="shared" ref="G17:H17" si="9">G$14</f>
        <v>27</v>
      </c>
      <c r="H17" s="54">
        <f t="shared" si="9"/>
        <v>25</v>
      </c>
      <c r="I17" s="31"/>
      <c r="J17" s="83"/>
      <c r="K17" s="99" t="str">
        <f t="shared" si="2"/>
        <v/>
      </c>
      <c r="L17" s="1"/>
      <c r="M17" s="3"/>
      <c r="N17" s="1"/>
      <c r="O17" s="36">
        <f t="shared" si="3"/>
        <v>135</v>
      </c>
      <c r="P17" s="36">
        <f t="shared" si="4"/>
        <v>81</v>
      </c>
      <c r="Q17" s="36">
        <f t="shared" si="5"/>
        <v>135</v>
      </c>
      <c r="R17" s="36">
        <f t="shared" si="6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 customHeight="1" x14ac:dyDescent="0.15">
      <c r="A18" s="73" t="s">
        <v>21</v>
      </c>
      <c r="B18" s="79" t="s">
        <v>22</v>
      </c>
      <c r="C18" s="91">
        <v>5</v>
      </c>
      <c r="D18" s="91">
        <v>3</v>
      </c>
      <c r="E18" s="91">
        <v>5</v>
      </c>
      <c r="F18" s="91"/>
      <c r="G18" s="66">
        <v>27</v>
      </c>
      <c r="H18" s="55">
        <v>25</v>
      </c>
      <c r="I18" s="31"/>
      <c r="J18" s="84"/>
      <c r="K18" s="100" t="str">
        <f t="shared" si="2"/>
        <v/>
      </c>
      <c r="L18" s="1"/>
      <c r="M18" s="3"/>
      <c r="N18" s="1"/>
      <c r="O18" s="36">
        <f t="shared" si="3"/>
        <v>135</v>
      </c>
      <c r="P18" s="36">
        <f t="shared" si="4"/>
        <v>81</v>
      </c>
      <c r="Q18" s="36">
        <f t="shared" si="5"/>
        <v>135</v>
      </c>
      <c r="R18" s="36">
        <f t="shared" si="6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 customHeight="1" x14ac:dyDescent="0.15">
      <c r="A19" s="73" t="s">
        <v>23</v>
      </c>
      <c r="B19" s="79" t="s">
        <v>24</v>
      </c>
      <c r="C19" s="91">
        <v>5</v>
      </c>
      <c r="D19" s="91">
        <v>3</v>
      </c>
      <c r="E19" s="91">
        <v>5</v>
      </c>
      <c r="F19" s="91"/>
      <c r="G19" s="66">
        <v>27</v>
      </c>
      <c r="H19" s="55">
        <v>25</v>
      </c>
      <c r="I19" s="31"/>
      <c r="J19" s="84"/>
      <c r="K19" s="100" t="str">
        <f t="shared" si="2"/>
        <v/>
      </c>
      <c r="L19" s="1"/>
      <c r="M19" s="3"/>
      <c r="N19" s="1"/>
      <c r="O19" s="36">
        <f t="shared" si="3"/>
        <v>135</v>
      </c>
      <c r="P19" s="36">
        <f t="shared" si="4"/>
        <v>81</v>
      </c>
      <c r="Q19" s="36">
        <f t="shared" si="5"/>
        <v>135</v>
      </c>
      <c r="R19" s="36">
        <f t="shared" si="6"/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customHeight="1" x14ac:dyDescent="0.15">
      <c r="A20" s="73" t="s">
        <v>25</v>
      </c>
      <c r="B20" s="79" t="s">
        <v>26</v>
      </c>
      <c r="C20" s="91">
        <v>5</v>
      </c>
      <c r="D20" s="91">
        <v>3</v>
      </c>
      <c r="E20" s="91">
        <v>5</v>
      </c>
      <c r="F20" s="91"/>
      <c r="G20" s="66">
        <v>27</v>
      </c>
      <c r="H20" s="55">
        <v>25</v>
      </c>
      <c r="I20" s="31"/>
      <c r="J20" s="84"/>
      <c r="K20" s="100" t="str">
        <f t="shared" si="2"/>
        <v/>
      </c>
      <c r="L20" s="1"/>
      <c r="M20" s="3"/>
      <c r="N20" s="1"/>
      <c r="O20" s="36">
        <f t="shared" si="3"/>
        <v>135</v>
      </c>
      <c r="P20" s="36">
        <f t="shared" si="4"/>
        <v>81</v>
      </c>
      <c r="Q20" s="36">
        <f t="shared" si="5"/>
        <v>135</v>
      </c>
      <c r="R20" s="36">
        <f t="shared" si="6"/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customHeight="1" x14ac:dyDescent="0.15">
      <c r="A21" s="73" t="s">
        <v>27</v>
      </c>
      <c r="B21" s="79" t="s">
        <v>28</v>
      </c>
      <c r="C21" s="91">
        <v>5</v>
      </c>
      <c r="D21" s="91">
        <v>3</v>
      </c>
      <c r="E21" s="91">
        <v>5</v>
      </c>
      <c r="F21" s="91"/>
      <c r="G21" s="66">
        <v>27</v>
      </c>
      <c r="H21" s="55">
        <v>25</v>
      </c>
      <c r="I21" s="31"/>
      <c r="J21" s="84"/>
      <c r="K21" s="100" t="str">
        <f t="shared" si="2"/>
        <v/>
      </c>
      <c r="L21" s="1"/>
      <c r="M21" s="3"/>
      <c r="N21" s="1"/>
      <c r="O21" s="36">
        <f t="shared" si="3"/>
        <v>135</v>
      </c>
      <c r="P21" s="36">
        <f t="shared" si="4"/>
        <v>81</v>
      </c>
      <c r="Q21" s="36">
        <f t="shared" si="5"/>
        <v>135</v>
      </c>
      <c r="R21" s="36">
        <f t="shared" si="6"/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 customHeight="1" x14ac:dyDescent="0.15">
      <c r="A22" s="73" t="s">
        <v>29</v>
      </c>
      <c r="B22" s="79" t="s">
        <v>30</v>
      </c>
      <c r="C22" s="91">
        <v>5</v>
      </c>
      <c r="D22" s="91">
        <v>3</v>
      </c>
      <c r="E22" s="91">
        <v>5</v>
      </c>
      <c r="F22" s="91"/>
      <c r="G22" s="66">
        <v>27</v>
      </c>
      <c r="H22" s="55">
        <v>25</v>
      </c>
      <c r="I22" s="31"/>
      <c r="J22" s="84"/>
      <c r="K22" s="100" t="str">
        <f t="shared" si="2"/>
        <v/>
      </c>
      <c r="L22" s="1"/>
      <c r="M22" s="3"/>
      <c r="N22" s="1"/>
      <c r="O22" s="36">
        <f t="shared" si="3"/>
        <v>135</v>
      </c>
      <c r="P22" s="36">
        <f t="shared" si="4"/>
        <v>81</v>
      </c>
      <c r="Q22" s="36">
        <f t="shared" si="5"/>
        <v>135</v>
      </c>
      <c r="R22" s="36">
        <f t="shared" si="6"/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 customHeight="1" x14ac:dyDescent="0.15">
      <c r="A23" s="73" t="s">
        <v>31</v>
      </c>
      <c r="B23" s="79" t="s">
        <v>32</v>
      </c>
      <c r="C23" s="91">
        <v>3</v>
      </c>
      <c r="D23" s="91">
        <v>2</v>
      </c>
      <c r="E23" s="91">
        <v>3</v>
      </c>
      <c r="F23" s="91"/>
      <c r="G23" s="66">
        <v>27</v>
      </c>
      <c r="H23" s="55">
        <v>25</v>
      </c>
      <c r="I23" s="31"/>
      <c r="J23" s="84"/>
      <c r="K23" s="100" t="str">
        <f t="shared" si="2"/>
        <v/>
      </c>
      <c r="L23" s="1"/>
      <c r="M23" s="3"/>
      <c r="N23" s="1"/>
      <c r="O23" s="36">
        <f t="shared" si="3"/>
        <v>81</v>
      </c>
      <c r="P23" s="36">
        <f t="shared" si="4"/>
        <v>54</v>
      </c>
      <c r="Q23" s="36">
        <f t="shared" si="5"/>
        <v>81</v>
      </c>
      <c r="R23" s="36">
        <f t="shared" si="6"/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 customHeight="1" x14ac:dyDescent="0.15">
      <c r="A24" s="73" t="s">
        <v>33</v>
      </c>
      <c r="B24" s="79" t="s">
        <v>34</v>
      </c>
      <c r="C24" s="91">
        <v>3</v>
      </c>
      <c r="D24" s="91">
        <v>2</v>
      </c>
      <c r="E24" s="91">
        <v>3</v>
      </c>
      <c r="F24" s="91"/>
      <c r="G24" s="66">
        <v>27</v>
      </c>
      <c r="H24" s="55">
        <v>25</v>
      </c>
      <c r="I24" s="31"/>
      <c r="J24" s="84"/>
      <c r="K24" s="100" t="str">
        <f t="shared" si="2"/>
        <v/>
      </c>
      <c r="L24" s="1"/>
      <c r="M24" s="3"/>
      <c r="N24" s="1"/>
      <c r="O24" s="36">
        <f t="shared" si="3"/>
        <v>81</v>
      </c>
      <c r="P24" s="36">
        <f t="shared" si="4"/>
        <v>54</v>
      </c>
      <c r="Q24" s="36">
        <f t="shared" si="5"/>
        <v>81</v>
      </c>
      <c r="R24" s="36">
        <f t="shared" si="6"/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" customHeight="1" x14ac:dyDescent="0.15">
      <c r="A25" s="73" t="s">
        <v>35</v>
      </c>
      <c r="B25" s="79" t="s">
        <v>36</v>
      </c>
      <c r="C25" s="91">
        <v>2</v>
      </c>
      <c r="D25" s="91">
        <v>1</v>
      </c>
      <c r="E25" s="91">
        <v>2</v>
      </c>
      <c r="F25" s="91"/>
      <c r="G25" s="66">
        <v>27</v>
      </c>
      <c r="H25" s="55">
        <v>25</v>
      </c>
      <c r="I25" s="31"/>
      <c r="J25" s="84"/>
      <c r="K25" s="100" t="str">
        <f t="shared" si="2"/>
        <v/>
      </c>
      <c r="L25" s="1"/>
      <c r="M25" s="3"/>
      <c r="N25" s="1"/>
      <c r="O25" s="36">
        <f t="shared" si="3"/>
        <v>54</v>
      </c>
      <c r="P25" s="36">
        <f t="shared" si="4"/>
        <v>27</v>
      </c>
      <c r="Q25" s="36">
        <f t="shared" si="5"/>
        <v>54</v>
      </c>
      <c r="R25" s="36">
        <f t="shared" si="6"/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 customHeight="1" x14ac:dyDescent="0.15">
      <c r="A26" s="73" t="s">
        <v>37</v>
      </c>
      <c r="B26" s="79" t="s">
        <v>38</v>
      </c>
      <c r="C26" s="91">
        <v>2</v>
      </c>
      <c r="D26" s="91">
        <v>1</v>
      </c>
      <c r="E26" s="91">
        <v>2</v>
      </c>
      <c r="F26" s="91"/>
      <c r="G26" s="66">
        <v>27</v>
      </c>
      <c r="H26" s="55">
        <v>25</v>
      </c>
      <c r="I26" s="31"/>
      <c r="J26" s="84"/>
      <c r="K26" s="100" t="str">
        <f t="shared" si="2"/>
        <v/>
      </c>
      <c r="L26" s="1"/>
      <c r="M26" s="3"/>
      <c r="N26" s="1"/>
      <c r="O26" s="36">
        <f t="shared" si="3"/>
        <v>54</v>
      </c>
      <c r="P26" s="36">
        <f t="shared" si="4"/>
        <v>27</v>
      </c>
      <c r="Q26" s="36">
        <f t="shared" si="5"/>
        <v>54</v>
      </c>
      <c r="R26" s="36">
        <f t="shared" si="6"/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 customHeight="1" x14ac:dyDescent="0.15">
      <c r="A27" s="73" t="s">
        <v>39</v>
      </c>
      <c r="B27" s="79" t="s">
        <v>40</v>
      </c>
      <c r="C27" s="91">
        <v>2</v>
      </c>
      <c r="D27" s="91">
        <v>1</v>
      </c>
      <c r="E27" s="91">
        <v>2</v>
      </c>
      <c r="F27" s="91"/>
      <c r="G27" s="66">
        <v>27</v>
      </c>
      <c r="H27" s="55">
        <v>25</v>
      </c>
      <c r="I27" s="31"/>
      <c r="J27" s="84"/>
      <c r="K27" s="100" t="str">
        <f t="shared" si="2"/>
        <v/>
      </c>
      <c r="L27" s="1"/>
      <c r="M27" s="3"/>
      <c r="N27" s="1"/>
      <c r="O27" s="36">
        <f t="shared" si="3"/>
        <v>54</v>
      </c>
      <c r="P27" s="36">
        <f t="shared" si="4"/>
        <v>27</v>
      </c>
      <c r="Q27" s="36">
        <f t="shared" si="5"/>
        <v>54</v>
      </c>
      <c r="R27" s="36">
        <f t="shared" si="6"/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 customHeight="1" x14ac:dyDescent="0.15">
      <c r="A28" s="73" t="s">
        <v>41</v>
      </c>
      <c r="B28" s="79" t="s">
        <v>42</v>
      </c>
      <c r="C28" s="91">
        <v>2</v>
      </c>
      <c r="D28" s="91">
        <v>1</v>
      </c>
      <c r="E28" s="91">
        <v>2</v>
      </c>
      <c r="F28" s="91"/>
      <c r="G28" s="66">
        <v>27</v>
      </c>
      <c r="H28" s="55">
        <v>25</v>
      </c>
      <c r="I28" s="31"/>
      <c r="J28" s="84"/>
      <c r="K28" s="100" t="str">
        <f t="shared" si="2"/>
        <v/>
      </c>
      <c r="L28" s="1"/>
      <c r="M28" s="3"/>
      <c r="N28" s="1"/>
      <c r="O28" s="36">
        <f t="shared" si="3"/>
        <v>54</v>
      </c>
      <c r="P28" s="36">
        <f t="shared" si="4"/>
        <v>27</v>
      </c>
      <c r="Q28" s="36">
        <f t="shared" si="5"/>
        <v>54</v>
      </c>
      <c r="R28" s="36">
        <f t="shared" si="6"/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 customHeight="1" x14ac:dyDescent="0.15">
      <c r="A29" s="73" t="s">
        <v>43</v>
      </c>
      <c r="B29" s="79" t="s">
        <v>44</v>
      </c>
      <c r="C29" s="91">
        <v>2</v>
      </c>
      <c r="D29" s="91">
        <v>1</v>
      </c>
      <c r="E29" s="91">
        <v>2</v>
      </c>
      <c r="F29" s="91"/>
      <c r="G29" s="66">
        <v>27</v>
      </c>
      <c r="H29" s="55">
        <v>25</v>
      </c>
      <c r="I29" s="31"/>
      <c r="J29" s="84"/>
      <c r="K29" s="100" t="str">
        <f t="shared" si="2"/>
        <v/>
      </c>
      <c r="L29" s="1"/>
      <c r="M29" s="3"/>
      <c r="N29" s="1"/>
      <c r="O29" s="36">
        <f t="shared" si="3"/>
        <v>54</v>
      </c>
      <c r="P29" s="36">
        <f t="shared" si="4"/>
        <v>27</v>
      </c>
      <c r="Q29" s="36">
        <f t="shared" si="5"/>
        <v>54</v>
      </c>
      <c r="R29" s="36">
        <f t="shared" si="6"/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 customHeight="1" x14ac:dyDescent="0.15">
      <c r="A30" s="73" t="s">
        <v>45</v>
      </c>
      <c r="B30" s="79" t="s">
        <v>46</v>
      </c>
      <c r="C30" s="91">
        <v>2</v>
      </c>
      <c r="D30" s="91">
        <v>1</v>
      </c>
      <c r="E30" s="91">
        <v>2</v>
      </c>
      <c r="F30" s="91"/>
      <c r="G30" s="66">
        <v>27</v>
      </c>
      <c r="H30" s="55">
        <v>25</v>
      </c>
      <c r="I30" s="31"/>
      <c r="J30" s="84"/>
      <c r="K30" s="100" t="str">
        <f t="shared" si="2"/>
        <v/>
      </c>
      <c r="L30" s="1"/>
      <c r="M30" s="3"/>
      <c r="N30" s="1"/>
      <c r="O30" s="36">
        <f t="shared" si="3"/>
        <v>54</v>
      </c>
      <c r="P30" s="36">
        <f t="shared" si="4"/>
        <v>27</v>
      </c>
      <c r="Q30" s="36">
        <f t="shared" si="5"/>
        <v>54</v>
      </c>
      <c r="R30" s="36">
        <f t="shared" si="6"/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 customHeight="1" thickBot="1" x14ac:dyDescent="0.2">
      <c r="A31" s="74" t="s">
        <v>47</v>
      </c>
      <c r="B31" s="80" t="s">
        <v>48</v>
      </c>
      <c r="C31" s="95">
        <v>2</v>
      </c>
      <c r="D31" s="95">
        <v>1</v>
      </c>
      <c r="E31" s="95">
        <v>2</v>
      </c>
      <c r="F31" s="95"/>
      <c r="G31" s="68">
        <v>27</v>
      </c>
      <c r="H31" s="56">
        <v>25</v>
      </c>
      <c r="I31" s="31"/>
      <c r="J31" s="85"/>
      <c r="K31" s="101" t="str">
        <f t="shared" si="2"/>
        <v/>
      </c>
      <c r="L31" s="1"/>
      <c r="M31" s="3"/>
      <c r="N31" s="1"/>
      <c r="O31" s="36">
        <f t="shared" si="3"/>
        <v>54</v>
      </c>
      <c r="P31" s="36">
        <f t="shared" si="4"/>
        <v>27</v>
      </c>
      <c r="Q31" s="36">
        <f t="shared" si="5"/>
        <v>54</v>
      </c>
      <c r="R31" s="36">
        <f t="shared" si="6"/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customHeight="1" thickBot="1" x14ac:dyDescent="0.2">
      <c r="A32" s="41" t="s">
        <v>49</v>
      </c>
      <c r="B32" s="27"/>
      <c r="C32" s="22"/>
      <c r="D32" s="22"/>
      <c r="E32" s="57"/>
      <c r="F32" s="22"/>
      <c r="G32" s="28"/>
      <c r="H32" s="28"/>
      <c r="I32" s="28"/>
      <c r="J32" s="29"/>
      <c r="K32" s="30"/>
      <c r="L32" s="23"/>
      <c r="M32" s="24"/>
      <c r="N32" s="23"/>
      <c r="O32" s="36">
        <f t="shared" si="3"/>
        <v>0</v>
      </c>
      <c r="P32" s="36">
        <f t="shared" si="4"/>
        <v>0</v>
      </c>
      <c r="Q32" s="36">
        <f t="shared" si="5"/>
        <v>0</v>
      </c>
      <c r="R32" s="36">
        <f t="shared" si="6"/>
        <v>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5" customHeight="1" x14ac:dyDescent="0.15">
      <c r="A33" s="72" t="s">
        <v>50</v>
      </c>
      <c r="B33" s="78" t="s">
        <v>51</v>
      </c>
      <c r="C33" s="90">
        <v>2</v>
      </c>
      <c r="D33" s="90">
        <v>1</v>
      </c>
      <c r="E33" s="90">
        <v>2</v>
      </c>
      <c r="F33" s="90"/>
      <c r="G33" s="64">
        <v>23</v>
      </c>
      <c r="H33" s="53">
        <v>22</v>
      </c>
      <c r="I33" s="31"/>
      <c r="J33" s="82"/>
      <c r="K33" s="98" t="str">
        <f t="shared" ref="K33:K50" si="10">IF(J33*G33=0,"",J33*G33)</f>
        <v/>
      </c>
      <c r="L33" s="1"/>
      <c r="M33" s="3"/>
      <c r="N33" s="1"/>
      <c r="O33" s="36">
        <f t="shared" si="3"/>
        <v>46</v>
      </c>
      <c r="P33" s="36">
        <f t="shared" si="4"/>
        <v>23</v>
      </c>
      <c r="Q33" s="36">
        <f t="shared" si="5"/>
        <v>46</v>
      </c>
      <c r="R33" s="36">
        <f t="shared" si="6"/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15">
      <c r="A34" s="73" t="s">
        <v>52</v>
      </c>
      <c r="B34" s="79" t="s">
        <v>53</v>
      </c>
      <c r="C34" s="91">
        <v>2</v>
      </c>
      <c r="D34" s="91">
        <v>1</v>
      </c>
      <c r="E34" s="91">
        <v>2</v>
      </c>
      <c r="F34" s="91"/>
      <c r="G34" s="66">
        <v>23</v>
      </c>
      <c r="H34" s="54">
        <v>22</v>
      </c>
      <c r="I34" s="31"/>
      <c r="J34" s="83"/>
      <c r="K34" s="99" t="str">
        <f t="shared" si="10"/>
        <v/>
      </c>
      <c r="L34" s="1"/>
      <c r="M34" s="3"/>
      <c r="N34" s="1"/>
      <c r="O34" s="36">
        <f t="shared" si="3"/>
        <v>46</v>
      </c>
      <c r="P34" s="36">
        <f t="shared" si="4"/>
        <v>23</v>
      </c>
      <c r="Q34" s="36">
        <f t="shared" si="5"/>
        <v>46</v>
      </c>
      <c r="R34" s="36">
        <f t="shared" si="6"/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" customHeight="1" x14ac:dyDescent="0.15">
      <c r="A35" s="73" t="s">
        <v>54</v>
      </c>
      <c r="B35" s="79" t="s">
        <v>55</v>
      </c>
      <c r="C35" s="91">
        <v>2</v>
      </c>
      <c r="D35" s="91">
        <v>1</v>
      </c>
      <c r="E35" s="91">
        <v>2</v>
      </c>
      <c r="F35" s="91"/>
      <c r="G35" s="66">
        <v>23</v>
      </c>
      <c r="H35" s="54">
        <v>22</v>
      </c>
      <c r="I35" s="31"/>
      <c r="J35" s="83"/>
      <c r="K35" s="99" t="str">
        <f t="shared" si="10"/>
        <v/>
      </c>
      <c r="L35" s="1"/>
      <c r="M35" s="3"/>
      <c r="N35" s="1"/>
      <c r="O35" s="36">
        <f t="shared" si="3"/>
        <v>46</v>
      </c>
      <c r="P35" s="36">
        <f t="shared" si="4"/>
        <v>23</v>
      </c>
      <c r="Q35" s="36">
        <f t="shared" si="5"/>
        <v>46</v>
      </c>
      <c r="R35" s="36">
        <f t="shared" si="6"/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 customHeight="1" x14ac:dyDescent="0.15">
      <c r="A36" s="73" t="s">
        <v>56</v>
      </c>
      <c r="B36" s="79" t="s">
        <v>57</v>
      </c>
      <c r="C36" s="91">
        <v>2</v>
      </c>
      <c r="D36" s="91">
        <v>1</v>
      </c>
      <c r="E36" s="91">
        <v>2</v>
      </c>
      <c r="F36" s="91">
        <v>2</v>
      </c>
      <c r="G36" s="66">
        <v>23</v>
      </c>
      <c r="H36" s="54">
        <v>22</v>
      </c>
      <c r="I36" s="31"/>
      <c r="J36" s="83"/>
      <c r="K36" s="99" t="str">
        <f t="shared" si="10"/>
        <v/>
      </c>
      <c r="L36" s="1"/>
      <c r="M36" s="3"/>
      <c r="N36" s="1"/>
      <c r="O36" s="36">
        <f t="shared" si="3"/>
        <v>46</v>
      </c>
      <c r="P36" s="36">
        <f t="shared" si="4"/>
        <v>23</v>
      </c>
      <c r="Q36" s="36">
        <f t="shared" si="5"/>
        <v>46</v>
      </c>
      <c r="R36" s="36">
        <f t="shared" si="6"/>
        <v>46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 customHeight="1" x14ac:dyDescent="0.15">
      <c r="A37" s="73" t="s">
        <v>58</v>
      </c>
      <c r="B37" s="79" t="s">
        <v>59</v>
      </c>
      <c r="C37" s="91">
        <v>2</v>
      </c>
      <c r="D37" s="91">
        <v>1</v>
      </c>
      <c r="E37" s="91">
        <v>2</v>
      </c>
      <c r="F37" s="91">
        <v>2</v>
      </c>
      <c r="G37" s="66">
        <v>23</v>
      </c>
      <c r="H37" s="55">
        <v>22</v>
      </c>
      <c r="I37" s="31"/>
      <c r="J37" s="84"/>
      <c r="K37" s="100" t="str">
        <f t="shared" si="10"/>
        <v/>
      </c>
      <c r="L37" s="1"/>
      <c r="M37" s="3"/>
      <c r="N37" s="1"/>
      <c r="O37" s="36">
        <f t="shared" si="3"/>
        <v>46</v>
      </c>
      <c r="P37" s="36">
        <f t="shared" si="4"/>
        <v>23</v>
      </c>
      <c r="Q37" s="36">
        <f t="shared" si="5"/>
        <v>46</v>
      </c>
      <c r="R37" s="36">
        <f t="shared" si="6"/>
        <v>46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 customHeight="1" x14ac:dyDescent="0.15">
      <c r="A38" s="73" t="s">
        <v>60</v>
      </c>
      <c r="B38" s="79" t="s">
        <v>61</v>
      </c>
      <c r="C38" s="91">
        <v>2</v>
      </c>
      <c r="D38" s="91">
        <v>1</v>
      </c>
      <c r="E38" s="91">
        <v>2</v>
      </c>
      <c r="F38" s="91">
        <v>2</v>
      </c>
      <c r="G38" s="66">
        <v>23</v>
      </c>
      <c r="H38" s="55">
        <v>22</v>
      </c>
      <c r="I38" s="31"/>
      <c r="J38" s="84"/>
      <c r="K38" s="100" t="str">
        <f t="shared" si="10"/>
        <v/>
      </c>
      <c r="L38" s="1"/>
      <c r="M38" s="3"/>
      <c r="N38" s="1"/>
      <c r="O38" s="36">
        <f t="shared" si="3"/>
        <v>46</v>
      </c>
      <c r="P38" s="36">
        <f t="shared" si="4"/>
        <v>23</v>
      </c>
      <c r="Q38" s="36">
        <f t="shared" si="5"/>
        <v>46</v>
      </c>
      <c r="R38" s="36">
        <f t="shared" si="6"/>
        <v>46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 customHeight="1" x14ac:dyDescent="0.15">
      <c r="A39" s="73" t="s">
        <v>62</v>
      </c>
      <c r="B39" s="79" t="s">
        <v>63</v>
      </c>
      <c r="C39" s="91">
        <v>2</v>
      </c>
      <c r="D39" s="91">
        <v>1</v>
      </c>
      <c r="E39" s="91">
        <v>2</v>
      </c>
      <c r="F39" s="91">
        <v>2</v>
      </c>
      <c r="G39" s="66">
        <v>23</v>
      </c>
      <c r="H39" s="55">
        <v>22</v>
      </c>
      <c r="I39" s="31"/>
      <c r="J39" s="84"/>
      <c r="K39" s="100" t="str">
        <f t="shared" si="10"/>
        <v/>
      </c>
      <c r="L39" s="1"/>
      <c r="M39" s="3"/>
      <c r="N39" s="1"/>
      <c r="O39" s="36">
        <f t="shared" si="3"/>
        <v>46</v>
      </c>
      <c r="P39" s="36">
        <f t="shared" si="4"/>
        <v>23</v>
      </c>
      <c r="Q39" s="36">
        <f t="shared" si="5"/>
        <v>46</v>
      </c>
      <c r="R39" s="36">
        <f t="shared" si="6"/>
        <v>46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" customHeight="1" x14ac:dyDescent="0.15">
      <c r="A40" s="73" t="s">
        <v>64</v>
      </c>
      <c r="B40" s="79" t="s">
        <v>65</v>
      </c>
      <c r="C40" s="91">
        <v>2</v>
      </c>
      <c r="D40" s="91">
        <v>1</v>
      </c>
      <c r="E40" s="91">
        <v>2</v>
      </c>
      <c r="F40" s="91">
        <v>2</v>
      </c>
      <c r="G40" s="66">
        <v>23</v>
      </c>
      <c r="H40" s="55">
        <v>22</v>
      </c>
      <c r="I40" s="31"/>
      <c r="J40" s="84"/>
      <c r="K40" s="100" t="str">
        <f t="shared" si="10"/>
        <v/>
      </c>
      <c r="L40" s="1"/>
      <c r="M40" s="3"/>
      <c r="N40" s="1"/>
      <c r="O40" s="36">
        <f t="shared" si="3"/>
        <v>46</v>
      </c>
      <c r="P40" s="36">
        <f t="shared" si="4"/>
        <v>23</v>
      </c>
      <c r="Q40" s="36">
        <f t="shared" si="5"/>
        <v>46</v>
      </c>
      <c r="R40" s="36">
        <f t="shared" si="6"/>
        <v>46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 customHeight="1" x14ac:dyDescent="0.15">
      <c r="A41" s="73" t="s">
        <v>66</v>
      </c>
      <c r="B41" s="79" t="s">
        <v>67</v>
      </c>
      <c r="C41" s="91">
        <v>2</v>
      </c>
      <c r="D41" s="91">
        <v>1</v>
      </c>
      <c r="E41" s="91">
        <v>2</v>
      </c>
      <c r="F41" s="91">
        <v>2</v>
      </c>
      <c r="G41" s="66">
        <v>23</v>
      </c>
      <c r="H41" s="55">
        <v>22</v>
      </c>
      <c r="I41" s="31"/>
      <c r="J41" s="84"/>
      <c r="K41" s="100" t="str">
        <f t="shared" si="10"/>
        <v/>
      </c>
      <c r="L41" s="1"/>
      <c r="M41" s="3"/>
      <c r="N41" s="1"/>
      <c r="O41" s="36">
        <f t="shared" si="3"/>
        <v>46</v>
      </c>
      <c r="P41" s="36">
        <f t="shared" si="4"/>
        <v>23</v>
      </c>
      <c r="Q41" s="36">
        <f t="shared" si="5"/>
        <v>46</v>
      </c>
      <c r="R41" s="36">
        <f t="shared" si="6"/>
        <v>46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 customHeight="1" x14ac:dyDescent="0.15">
      <c r="A42" s="73" t="s">
        <v>68</v>
      </c>
      <c r="B42" s="79" t="s">
        <v>69</v>
      </c>
      <c r="C42" s="91">
        <v>2</v>
      </c>
      <c r="D42" s="91">
        <v>1</v>
      </c>
      <c r="E42" s="91">
        <v>2</v>
      </c>
      <c r="F42" s="91">
        <v>2</v>
      </c>
      <c r="G42" s="66">
        <v>23</v>
      </c>
      <c r="H42" s="55">
        <v>22</v>
      </c>
      <c r="I42" s="31"/>
      <c r="J42" s="84"/>
      <c r="K42" s="100" t="str">
        <f t="shared" si="10"/>
        <v/>
      </c>
      <c r="L42" s="1"/>
      <c r="M42" s="3"/>
      <c r="N42" s="1"/>
      <c r="O42" s="36">
        <f t="shared" si="3"/>
        <v>46</v>
      </c>
      <c r="P42" s="36">
        <f t="shared" si="4"/>
        <v>23</v>
      </c>
      <c r="Q42" s="36">
        <f t="shared" si="5"/>
        <v>46</v>
      </c>
      <c r="R42" s="36">
        <f t="shared" si="6"/>
        <v>46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 customHeight="1" x14ac:dyDescent="0.15">
      <c r="A43" s="73" t="s">
        <v>70</v>
      </c>
      <c r="B43" s="79" t="s">
        <v>71</v>
      </c>
      <c r="C43" s="91">
        <v>2</v>
      </c>
      <c r="D43" s="91">
        <v>1</v>
      </c>
      <c r="E43" s="91">
        <v>2</v>
      </c>
      <c r="F43" s="91">
        <v>2</v>
      </c>
      <c r="G43" s="66">
        <v>23</v>
      </c>
      <c r="H43" s="55">
        <v>22</v>
      </c>
      <c r="I43" s="31"/>
      <c r="J43" s="84"/>
      <c r="K43" s="100" t="str">
        <f t="shared" si="10"/>
        <v/>
      </c>
      <c r="L43" s="1"/>
      <c r="M43" s="3"/>
      <c r="N43" s="1"/>
      <c r="O43" s="36">
        <f t="shared" si="3"/>
        <v>46</v>
      </c>
      <c r="P43" s="36">
        <f t="shared" si="4"/>
        <v>23</v>
      </c>
      <c r="Q43" s="36">
        <f t="shared" si="5"/>
        <v>46</v>
      </c>
      <c r="R43" s="36">
        <f t="shared" si="6"/>
        <v>46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 customHeight="1" x14ac:dyDescent="0.15">
      <c r="A44" s="73" t="s">
        <v>72</v>
      </c>
      <c r="B44" s="79" t="s">
        <v>73</v>
      </c>
      <c r="C44" s="91">
        <v>1</v>
      </c>
      <c r="D44" s="91">
        <v>1</v>
      </c>
      <c r="E44" s="91">
        <v>1</v>
      </c>
      <c r="F44" s="91"/>
      <c r="G44" s="66">
        <v>23</v>
      </c>
      <c r="H44" s="55">
        <v>22</v>
      </c>
      <c r="I44" s="31"/>
      <c r="J44" s="84"/>
      <c r="K44" s="100" t="str">
        <f t="shared" si="10"/>
        <v/>
      </c>
      <c r="L44" s="1"/>
      <c r="M44" s="3"/>
      <c r="N44" s="1"/>
      <c r="O44" s="36">
        <f t="shared" si="3"/>
        <v>23</v>
      </c>
      <c r="P44" s="36">
        <f t="shared" si="4"/>
        <v>23</v>
      </c>
      <c r="Q44" s="36">
        <f t="shared" si="5"/>
        <v>23</v>
      </c>
      <c r="R44" s="36">
        <f t="shared" si="6"/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 customHeight="1" x14ac:dyDescent="0.15">
      <c r="A45" s="73" t="s">
        <v>74</v>
      </c>
      <c r="B45" s="79" t="s">
        <v>75</v>
      </c>
      <c r="C45" s="91">
        <v>1</v>
      </c>
      <c r="D45" s="91">
        <v>1</v>
      </c>
      <c r="E45" s="91">
        <v>1</v>
      </c>
      <c r="F45" s="91"/>
      <c r="G45" s="66">
        <v>23</v>
      </c>
      <c r="H45" s="55">
        <v>22</v>
      </c>
      <c r="I45" s="31"/>
      <c r="J45" s="84"/>
      <c r="K45" s="100" t="str">
        <f t="shared" si="10"/>
        <v/>
      </c>
      <c r="L45" s="1"/>
      <c r="M45" s="3"/>
      <c r="N45" s="1"/>
      <c r="O45" s="36">
        <f t="shared" si="3"/>
        <v>23</v>
      </c>
      <c r="P45" s="36">
        <f t="shared" si="4"/>
        <v>23</v>
      </c>
      <c r="Q45" s="36">
        <f t="shared" si="5"/>
        <v>23</v>
      </c>
      <c r="R45" s="36">
        <f t="shared" si="6"/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 customHeight="1" x14ac:dyDescent="0.15">
      <c r="A46" s="73" t="s">
        <v>76</v>
      </c>
      <c r="B46" s="79" t="s">
        <v>77</v>
      </c>
      <c r="C46" s="91">
        <v>1</v>
      </c>
      <c r="D46" s="91">
        <v>1</v>
      </c>
      <c r="E46" s="91">
        <v>1</v>
      </c>
      <c r="F46" s="91"/>
      <c r="G46" s="66">
        <v>23</v>
      </c>
      <c r="H46" s="55">
        <v>22</v>
      </c>
      <c r="I46" s="31"/>
      <c r="J46" s="84"/>
      <c r="K46" s="100" t="str">
        <f t="shared" si="10"/>
        <v/>
      </c>
      <c r="L46" s="1"/>
      <c r="M46" s="3"/>
      <c r="N46" s="1"/>
      <c r="O46" s="36">
        <f t="shared" ref="O46:O77" si="11">C46*G46</f>
        <v>23</v>
      </c>
      <c r="P46" s="36">
        <f t="shared" ref="P46:P77" si="12">D46*G46</f>
        <v>23</v>
      </c>
      <c r="Q46" s="36">
        <f t="shared" ref="Q46:Q77" si="13">E46*G46</f>
        <v>23</v>
      </c>
      <c r="R46" s="36">
        <f t="shared" ref="R46:R77" si="14">F46*G46</f>
        <v>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 customHeight="1" x14ac:dyDescent="0.15">
      <c r="A47" s="73" t="s">
        <v>78</v>
      </c>
      <c r="B47" s="79" t="s">
        <v>79</v>
      </c>
      <c r="C47" s="91">
        <v>1</v>
      </c>
      <c r="D47" s="91">
        <v>1</v>
      </c>
      <c r="E47" s="91">
        <v>1</v>
      </c>
      <c r="F47" s="91"/>
      <c r="G47" s="66">
        <v>23</v>
      </c>
      <c r="H47" s="55">
        <v>22</v>
      </c>
      <c r="I47" s="31"/>
      <c r="J47" s="84"/>
      <c r="K47" s="100" t="str">
        <f t="shared" si="10"/>
        <v/>
      </c>
      <c r="L47" s="1"/>
      <c r="M47" s="3"/>
      <c r="N47" s="1"/>
      <c r="O47" s="36">
        <f t="shared" si="11"/>
        <v>23</v>
      </c>
      <c r="P47" s="36">
        <f t="shared" si="12"/>
        <v>23</v>
      </c>
      <c r="Q47" s="36">
        <f t="shared" si="13"/>
        <v>23</v>
      </c>
      <c r="R47" s="36">
        <f t="shared" si="14"/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 customHeight="1" x14ac:dyDescent="0.15">
      <c r="A48" s="73" t="s">
        <v>80</v>
      </c>
      <c r="B48" s="79" t="s">
        <v>81</v>
      </c>
      <c r="C48" s="91">
        <v>1</v>
      </c>
      <c r="D48" s="91">
        <v>1</v>
      </c>
      <c r="E48" s="91">
        <v>1</v>
      </c>
      <c r="F48" s="91"/>
      <c r="G48" s="66">
        <v>23</v>
      </c>
      <c r="H48" s="55">
        <v>22</v>
      </c>
      <c r="I48" s="31"/>
      <c r="J48" s="84"/>
      <c r="K48" s="100" t="str">
        <f t="shared" si="10"/>
        <v/>
      </c>
      <c r="L48" s="1"/>
      <c r="M48" s="3"/>
      <c r="N48" s="1"/>
      <c r="O48" s="36">
        <f t="shared" si="11"/>
        <v>23</v>
      </c>
      <c r="P48" s="36">
        <f t="shared" si="12"/>
        <v>23</v>
      </c>
      <c r="Q48" s="36">
        <f t="shared" si="13"/>
        <v>23</v>
      </c>
      <c r="R48" s="36">
        <f t="shared" si="14"/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 customHeight="1" x14ac:dyDescent="0.15">
      <c r="A49" s="73" t="s">
        <v>82</v>
      </c>
      <c r="B49" s="79" t="s">
        <v>83</v>
      </c>
      <c r="C49" s="91">
        <v>1</v>
      </c>
      <c r="D49" s="91">
        <v>1</v>
      </c>
      <c r="E49" s="91">
        <v>1</v>
      </c>
      <c r="F49" s="91"/>
      <c r="G49" s="66">
        <v>23</v>
      </c>
      <c r="H49" s="55">
        <v>22</v>
      </c>
      <c r="I49" s="31"/>
      <c r="J49" s="84"/>
      <c r="K49" s="100" t="str">
        <f t="shared" si="10"/>
        <v/>
      </c>
      <c r="L49" s="1"/>
      <c r="M49" s="3"/>
      <c r="N49" s="1"/>
      <c r="O49" s="36">
        <f t="shared" si="11"/>
        <v>23</v>
      </c>
      <c r="P49" s="36">
        <f t="shared" si="12"/>
        <v>23</v>
      </c>
      <c r="Q49" s="36">
        <f t="shared" si="13"/>
        <v>23</v>
      </c>
      <c r="R49" s="36">
        <f t="shared" si="14"/>
        <v>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 customHeight="1" thickBot="1" x14ac:dyDescent="0.2">
      <c r="A50" s="74" t="s">
        <v>84</v>
      </c>
      <c r="B50" s="80" t="s">
        <v>85</v>
      </c>
      <c r="C50" s="95">
        <v>1</v>
      </c>
      <c r="D50" s="95">
        <v>1</v>
      </c>
      <c r="E50" s="95">
        <v>1</v>
      </c>
      <c r="F50" s="95"/>
      <c r="G50" s="68">
        <v>23</v>
      </c>
      <c r="H50" s="56">
        <v>22</v>
      </c>
      <c r="I50" s="31"/>
      <c r="J50" s="85"/>
      <c r="K50" s="101" t="str">
        <f t="shared" si="10"/>
        <v/>
      </c>
      <c r="L50" s="1"/>
      <c r="M50" s="3"/>
      <c r="N50" s="1"/>
      <c r="O50" s="36">
        <f t="shared" si="11"/>
        <v>23</v>
      </c>
      <c r="P50" s="36">
        <f t="shared" si="12"/>
        <v>23</v>
      </c>
      <c r="Q50" s="36">
        <f t="shared" si="13"/>
        <v>23</v>
      </c>
      <c r="R50" s="36">
        <f t="shared" si="14"/>
        <v>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 customHeight="1" thickBot="1" x14ac:dyDescent="0.2">
      <c r="A51" s="71" t="s">
        <v>86</v>
      </c>
      <c r="B51" s="27"/>
      <c r="C51" s="22"/>
      <c r="D51" s="22"/>
      <c r="E51" s="57"/>
      <c r="F51" s="22"/>
      <c r="G51" s="28"/>
      <c r="H51" s="37"/>
      <c r="I51" s="28"/>
      <c r="J51" s="38"/>
      <c r="K51" s="39"/>
      <c r="L51" s="1"/>
      <c r="M51" s="3"/>
      <c r="N51" s="1"/>
      <c r="O51" s="36">
        <f t="shared" si="11"/>
        <v>0</v>
      </c>
      <c r="P51" s="36">
        <f t="shared" si="12"/>
        <v>0</v>
      </c>
      <c r="Q51" s="36">
        <f t="shared" si="13"/>
        <v>0</v>
      </c>
      <c r="R51" s="36">
        <f t="shared" si="14"/>
        <v>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 customHeight="1" x14ac:dyDescent="0.15">
      <c r="A52" s="72" t="s">
        <v>87</v>
      </c>
      <c r="B52" s="78" t="s">
        <v>88</v>
      </c>
      <c r="C52" s="90"/>
      <c r="D52" s="90"/>
      <c r="E52" s="90"/>
      <c r="F52" s="90"/>
      <c r="G52" s="64">
        <v>27</v>
      </c>
      <c r="H52" s="53">
        <v>25</v>
      </c>
      <c r="I52" s="31"/>
      <c r="J52" s="82"/>
      <c r="K52" s="98" t="str">
        <f t="shared" ref="K52:K64" si="15">IF(J52*G52=0,"",J52*G52)</f>
        <v/>
      </c>
      <c r="L52" s="1"/>
      <c r="M52" s="3"/>
      <c r="N52" s="1"/>
      <c r="O52" s="36">
        <f t="shared" si="11"/>
        <v>0</v>
      </c>
      <c r="P52" s="36">
        <f t="shared" si="12"/>
        <v>0</v>
      </c>
      <c r="Q52" s="36">
        <f t="shared" si="13"/>
        <v>0</v>
      </c>
      <c r="R52" s="36">
        <f t="shared" si="14"/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" customHeight="1" x14ac:dyDescent="0.15">
      <c r="A53" s="73" t="s">
        <v>89</v>
      </c>
      <c r="B53" s="79" t="s">
        <v>90</v>
      </c>
      <c r="C53" s="91">
        <v>4</v>
      </c>
      <c r="D53" s="91">
        <v>2</v>
      </c>
      <c r="E53" s="91">
        <v>4</v>
      </c>
      <c r="F53" s="91">
        <v>2</v>
      </c>
      <c r="G53" s="66">
        <v>27</v>
      </c>
      <c r="H53" s="54">
        <v>25</v>
      </c>
      <c r="I53" s="31"/>
      <c r="J53" s="83"/>
      <c r="K53" s="99" t="str">
        <f t="shared" si="15"/>
        <v/>
      </c>
      <c r="L53" s="1"/>
      <c r="M53" s="3"/>
      <c r="N53" s="1"/>
      <c r="O53" s="36">
        <f t="shared" si="11"/>
        <v>108</v>
      </c>
      <c r="P53" s="36">
        <f t="shared" si="12"/>
        <v>54</v>
      </c>
      <c r="Q53" s="36">
        <f t="shared" si="13"/>
        <v>108</v>
      </c>
      <c r="R53" s="36">
        <f t="shared" si="14"/>
        <v>54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" customHeight="1" x14ac:dyDescent="0.15">
      <c r="A54" s="73" t="s">
        <v>91</v>
      </c>
      <c r="B54" s="79" t="s">
        <v>92</v>
      </c>
      <c r="C54" s="91">
        <v>6</v>
      </c>
      <c r="D54" s="91">
        <v>3</v>
      </c>
      <c r="E54" s="91">
        <v>6</v>
      </c>
      <c r="F54" s="91">
        <v>2</v>
      </c>
      <c r="G54" s="66">
        <f t="shared" ref="G54:H54" si="16">G$52</f>
        <v>27</v>
      </c>
      <c r="H54" s="54">
        <f t="shared" si="16"/>
        <v>25</v>
      </c>
      <c r="I54" s="31"/>
      <c r="J54" s="83"/>
      <c r="K54" s="99" t="str">
        <f t="shared" si="15"/>
        <v/>
      </c>
      <c r="L54" s="1"/>
      <c r="M54" s="3"/>
      <c r="N54" s="1"/>
      <c r="O54" s="36">
        <f t="shared" si="11"/>
        <v>162</v>
      </c>
      <c r="P54" s="36">
        <f t="shared" si="12"/>
        <v>81</v>
      </c>
      <c r="Q54" s="36">
        <f t="shared" si="13"/>
        <v>162</v>
      </c>
      <c r="R54" s="36">
        <f t="shared" si="14"/>
        <v>54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 customHeight="1" x14ac:dyDescent="0.15">
      <c r="A55" s="73" t="s">
        <v>93</v>
      </c>
      <c r="B55" s="79" t="s">
        <v>94</v>
      </c>
      <c r="C55" s="91">
        <v>6</v>
      </c>
      <c r="D55" s="91">
        <v>3</v>
      </c>
      <c r="E55" s="91">
        <v>6</v>
      </c>
      <c r="F55" s="91">
        <v>2</v>
      </c>
      <c r="G55" s="66">
        <f t="shared" ref="G55:H55" si="17">G$52</f>
        <v>27</v>
      </c>
      <c r="H55" s="54">
        <f t="shared" si="17"/>
        <v>25</v>
      </c>
      <c r="I55" s="31"/>
      <c r="J55" s="83"/>
      <c r="K55" s="99" t="str">
        <f t="shared" si="15"/>
        <v/>
      </c>
      <c r="L55" s="1"/>
      <c r="M55" s="3"/>
      <c r="N55" s="1"/>
      <c r="O55" s="36">
        <f t="shared" si="11"/>
        <v>162</v>
      </c>
      <c r="P55" s="36">
        <f t="shared" si="12"/>
        <v>81</v>
      </c>
      <c r="Q55" s="36">
        <f t="shared" si="13"/>
        <v>162</v>
      </c>
      <c r="R55" s="36">
        <f t="shared" si="14"/>
        <v>54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" customHeight="1" x14ac:dyDescent="0.15">
      <c r="A56" s="73" t="s">
        <v>95</v>
      </c>
      <c r="B56" s="79" t="s">
        <v>96</v>
      </c>
      <c r="C56" s="91">
        <v>6</v>
      </c>
      <c r="D56" s="91">
        <v>3</v>
      </c>
      <c r="E56" s="91">
        <v>6</v>
      </c>
      <c r="F56" s="91">
        <v>2</v>
      </c>
      <c r="G56" s="66">
        <v>27</v>
      </c>
      <c r="H56" s="55">
        <v>25</v>
      </c>
      <c r="I56" s="31"/>
      <c r="J56" s="84"/>
      <c r="K56" s="100" t="str">
        <f t="shared" si="15"/>
        <v/>
      </c>
      <c r="L56" s="1"/>
      <c r="M56" s="3"/>
      <c r="N56" s="1"/>
      <c r="O56" s="36">
        <f t="shared" si="11"/>
        <v>162</v>
      </c>
      <c r="P56" s="36">
        <f t="shared" si="12"/>
        <v>81</v>
      </c>
      <c r="Q56" s="36">
        <f t="shared" si="13"/>
        <v>162</v>
      </c>
      <c r="R56" s="36">
        <f t="shared" si="14"/>
        <v>54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 x14ac:dyDescent="0.15">
      <c r="A57" s="73" t="s">
        <v>97</v>
      </c>
      <c r="B57" s="79" t="s">
        <v>98</v>
      </c>
      <c r="C57" s="91">
        <v>5</v>
      </c>
      <c r="D57" s="91">
        <v>2</v>
      </c>
      <c r="E57" s="91">
        <v>5</v>
      </c>
      <c r="F57" s="91">
        <v>2</v>
      </c>
      <c r="G57" s="66">
        <v>27</v>
      </c>
      <c r="H57" s="55">
        <v>25</v>
      </c>
      <c r="I57" s="31"/>
      <c r="J57" s="84"/>
      <c r="K57" s="100" t="str">
        <f t="shared" si="15"/>
        <v/>
      </c>
      <c r="L57" s="1"/>
      <c r="M57" s="3"/>
      <c r="N57" s="1"/>
      <c r="O57" s="36">
        <f t="shared" si="11"/>
        <v>135</v>
      </c>
      <c r="P57" s="36">
        <f t="shared" si="12"/>
        <v>54</v>
      </c>
      <c r="Q57" s="36">
        <f t="shared" si="13"/>
        <v>135</v>
      </c>
      <c r="R57" s="36">
        <f t="shared" si="14"/>
        <v>54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 x14ac:dyDescent="0.15">
      <c r="A58" s="73" t="s">
        <v>99</v>
      </c>
      <c r="B58" s="79" t="s">
        <v>100</v>
      </c>
      <c r="C58" s="91">
        <v>3</v>
      </c>
      <c r="D58" s="91">
        <v>2</v>
      </c>
      <c r="E58" s="91">
        <v>3</v>
      </c>
      <c r="F58" s="91"/>
      <c r="G58" s="66">
        <v>27</v>
      </c>
      <c r="H58" s="55">
        <v>25</v>
      </c>
      <c r="I58" s="31"/>
      <c r="J58" s="84"/>
      <c r="K58" s="100" t="str">
        <f t="shared" si="15"/>
        <v/>
      </c>
      <c r="L58" s="1"/>
      <c r="M58" s="3"/>
      <c r="N58" s="1"/>
      <c r="O58" s="36">
        <f t="shared" si="11"/>
        <v>81</v>
      </c>
      <c r="P58" s="36">
        <f t="shared" si="12"/>
        <v>54</v>
      </c>
      <c r="Q58" s="36">
        <f t="shared" si="13"/>
        <v>81</v>
      </c>
      <c r="R58" s="36">
        <f t="shared" si="14"/>
        <v>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 customHeight="1" x14ac:dyDescent="0.15">
      <c r="A59" s="73" t="s">
        <v>101</v>
      </c>
      <c r="B59" s="79" t="s">
        <v>102</v>
      </c>
      <c r="C59" s="91">
        <v>3</v>
      </c>
      <c r="D59" s="91">
        <v>2</v>
      </c>
      <c r="E59" s="91">
        <v>3</v>
      </c>
      <c r="F59" s="91"/>
      <c r="G59" s="66">
        <v>27</v>
      </c>
      <c r="H59" s="55">
        <v>25</v>
      </c>
      <c r="I59" s="31"/>
      <c r="J59" s="84"/>
      <c r="K59" s="100" t="str">
        <f t="shared" si="15"/>
        <v/>
      </c>
      <c r="L59" s="1"/>
      <c r="M59" s="3"/>
      <c r="N59" s="1"/>
      <c r="O59" s="36">
        <f t="shared" si="11"/>
        <v>81</v>
      </c>
      <c r="P59" s="36">
        <f t="shared" si="12"/>
        <v>54</v>
      </c>
      <c r="Q59" s="36">
        <f t="shared" si="13"/>
        <v>81</v>
      </c>
      <c r="R59" s="36">
        <f t="shared" si="14"/>
        <v>0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" customHeight="1" x14ac:dyDescent="0.15">
      <c r="A60" s="73" t="s">
        <v>103</v>
      </c>
      <c r="B60" s="79" t="s">
        <v>104</v>
      </c>
      <c r="C60" s="91">
        <v>3</v>
      </c>
      <c r="D60" s="91">
        <v>2</v>
      </c>
      <c r="E60" s="91">
        <v>3</v>
      </c>
      <c r="F60" s="91"/>
      <c r="G60" s="66">
        <v>27</v>
      </c>
      <c r="H60" s="55">
        <v>25</v>
      </c>
      <c r="I60" s="31"/>
      <c r="J60" s="84"/>
      <c r="K60" s="100" t="str">
        <f t="shared" si="15"/>
        <v/>
      </c>
      <c r="L60" s="1"/>
      <c r="M60" s="3"/>
      <c r="N60" s="1"/>
      <c r="O60" s="36">
        <f t="shared" si="11"/>
        <v>81</v>
      </c>
      <c r="P60" s="36">
        <f t="shared" si="12"/>
        <v>54</v>
      </c>
      <c r="Q60" s="36">
        <f t="shared" si="13"/>
        <v>81</v>
      </c>
      <c r="R60" s="36">
        <f t="shared" si="14"/>
        <v>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 customHeight="1" x14ac:dyDescent="0.15">
      <c r="A61" s="73" t="s">
        <v>105</v>
      </c>
      <c r="B61" s="79" t="s">
        <v>106</v>
      </c>
      <c r="C61" s="91">
        <v>2</v>
      </c>
      <c r="D61" s="91">
        <v>1</v>
      </c>
      <c r="E61" s="91">
        <v>2</v>
      </c>
      <c r="F61" s="91"/>
      <c r="G61" s="66">
        <v>27</v>
      </c>
      <c r="H61" s="55">
        <v>25</v>
      </c>
      <c r="I61" s="31"/>
      <c r="J61" s="84"/>
      <c r="K61" s="100" t="str">
        <f t="shared" si="15"/>
        <v/>
      </c>
      <c r="L61" s="1"/>
      <c r="M61" s="3"/>
      <c r="N61" s="1"/>
      <c r="O61" s="36">
        <f t="shared" si="11"/>
        <v>54</v>
      </c>
      <c r="P61" s="36">
        <f t="shared" si="12"/>
        <v>27</v>
      </c>
      <c r="Q61" s="36">
        <f t="shared" si="13"/>
        <v>54</v>
      </c>
      <c r="R61" s="36">
        <f t="shared" si="14"/>
        <v>0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" customHeight="1" x14ac:dyDescent="0.15">
      <c r="A62" s="73" t="s">
        <v>107</v>
      </c>
      <c r="B62" s="79" t="s">
        <v>108</v>
      </c>
      <c r="C62" s="91">
        <v>2</v>
      </c>
      <c r="D62" s="91">
        <v>1</v>
      </c>
      <c r="E62" s="91">
        <v>2</v>
      </c>
      <c r="F62" s="91"/>
      <c r="G62" s="66">
        <v>27</v>
      </c>
      <c r="H62" s="55">
        <v>25</v>
      </c>
      <c r="I62" s="31"/>
      <c r="J62" s="84"/>
      <c r="K62" s="100" t="str">
        <f t="shared" si="15"/>
        <v/>
      </c>
      <c r="L62" s="1"/>
      <c r="M62" s="3"/>
      <c r="N62" s="1"/>
      <c r="O62" s="36">
        <f t="shared" si="11"/>
        <v>54</v>
      </c>
      <c r="P62" s="36">
        <f t="shared" si="12"/>
        <v>27</v>
      </c>
      <c r="Q62" s="36">
        <f t="shared" si="13"/>
        <v>54</v>
      </c>
      <c r="R62" s="36">
        <f t="shared" si="14"/>
        <v>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" customHeight="1" x14ac:dyDescent="0.15">
      <c r="A63" s="73" t="s">
        <v>109</v>
      </c>
      <c r="B63" s="79" t="s">
        <v>110</v>
      </c>
      <c r="C63" s="91"/>
      <c r="D63" s="91"/>
      <c r="E63" s="91"/>
      <c r="F63" s="91"/>
      <c r="G63" s="66">
        <v>27</v>
      </c>
      <c r="H63" s="55">
        <v>25</v>
      </c>
      <c r="I63" s="31"/>
      <c r="J63" s="84"/>
      <c r="K63" s="100" t="str">
        <f t="shared" si="15"/>
        <v/>
      </c>
      <c r="L63" s="1"/>
      <c r="M63" s="3"/>
      <c r="N63" s="1"/>
      <c r="O63" s="36">
        <f t="shared" si="11"/>
        <v>0</v>
      </c>
      <c r="P63" s="36">
        <f t="shared" si="12"/>
        <v>0</v>
      </c>
      <c r="Q63" s="36">
        <f t="shared" si="13"/>
        <v>0</v>
      </c>
      <c r="R63" s="36">
        <f t="shared" si="14"/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" customHeight="1" thickBot="1" x14ac:dyDescent="0.2">
      <c r="A64" s="74" t="s">
        <v>111</v>
      </c>
      <c r="B64" s="80" t="s">
        <v>112</v>
      </c>
      <c r="C64" s="95"/>
      <c r="D64" s="95"/>
      <c r="E64" s="95"/>
      <c r="F64" s="95"/>
      <c r="G64" s="68">
        <v>27</v>
      </c>
      <c r="H64" s="56">
        <v>25</v>
      </c>
      <c r="I64" s="31"/>
      <c r="J64" s="85"/>
      <c r="K64" s="101" t="str">
        <f t="shared" si="15"/>
        <v/>
      </c>
      <c r="L64" s="1"/>
      <c r="M64" s="3"/>
      <c r="N64" s="1"/>
      <c r="O64" s="36">
        <f t="shared" si="11"/>
        <v>0</v>
      </c>
      <c r="P64" s="36">
        <f t="shared" si="12"/>
        <v>0</v>
      </c>
      <c r="Q64" s="36">
        <f t="shared" si="13"/>
        <v>0</v>
      </c>
      <c r="R64" s="36">
        <f t="shared" si="14"/>
        <v>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 customHeight="1" thickBot="1" x14ac:dyDescent="0.2">
      <c r="A65" s="71" t="s">
        <v>113</v>
      </c>
      <c r="B65" s="27"/>
      <c r="C65" s="22"/>
      <c r="D65" s="22"/>
      <c r="E65" s="57"/>
      <c r="F65" s="22"/>
      <c r="G65" s="28"/>
      <c r="H65" s="28"/>
      <c r="I65" s="28"/>
      <c r="J65" s="29"/>
      <c r="K65" s="30"/>
      <c r="L65" s="1"/>
      <c r="M65" s="3"/>
      <c r="N65" s="1"/>
      <c r="O65" s="36">
        <f t="shared" si="11"/>
        <v>0</v>
      </c>
      <c r="P65" s="36">
        <f t="shared" si="12"/>
        <v>0</v>
      </c>
      <c r="Q65" s="36">
        <f t="shared" si="13"/>
        <v>0</v>
      </c>
      <c r="R65" s="36">
        <f t="shared" si="14"/>
        <v>0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 customHeight="1" x14ac:dyDescent="0.15">
      <c r="A66" s="72" t="s">
        <v>114</v>
      </c>
      <c r="B66" s="78" t="s">
        <v>115</v>
      </c>
      <c r="C66" s="90">
        <v>2</v>
      </c>
      <c r="D66" s="90">
        <v>1</v>
      </c>
      <c r="E66" s="90">
        <v>2</v>
      </c>
      <c r="F66" s="90">
        <v>2</v>
      </c>
      <c r="G66" s="64">
        <v>23</v>
      </c>
      <c r="H66" s="53">
        <v>22</v>
      </c>
      <c r="I66" s="31"/>
      <c r="J66" s="82"/>
      <c r="K66" s="98" t="str">
        <f t="shared" ref="K66:K81" si="18">IF(J66*G66=0,"",J66*G66)</f>
        <v/>
      </c>
      <c r="L66" s="1"/>
      <c r="M66" s="3"/>
      <c r="N66" s="1"/>
      <c r="O66" s="36">
        <f t="shared" si="11"/>
        <v>46</v>
      </c>
      <c r="P66" s="36">
        <f t="shared" si="12"/>
        <v>23</v>
      </c>
      <c r="Q66" s="36">
        <f t="shared" si="13"/>
        <v>46</v>
      </c>
      <c r="R66" s="36">
        <f t="shared" si="14"/>
        <v>46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 customHeight="1" x14ac:dyDescent="0.15">
      <c r="A67" s="73" t="s">
        <v>116</v>
      </c>
      <c r="B67" s="79" t="s">
        <v>117</v>
      </c>
      <c r="C67" s="91">
        <v>2</v>
      </c>
      <c r="D67" s="91">
        <v>1</v>
      </c>
      <c r="E67" s="91">
        <v>2</v>
      </c>
      <c r="F67" s="91">
        <v>2</v>
      </c>
      <c r="G67" s="66">
        <v>23</v>
      </c>
      <c r="H67" s="54">
        <v>22</v>
      </c>
      <c r="I67" s="31"/>
      <c r="J67" s="83"/>
      <c r="K67" s="99" t="str">
        <f t="shared" si="18"/>
        <v/>
      </c>
      <c r="L67" s="1"/>
      <c r="M67" s="3"/>
      <c r="N67" s="1"/>
      <c r="O67" s="36">
        <f t="shared" si="11"/>
        <v>46</v>
      </c>
      <c r="P67" s="36">
        <f t="shared" si="12"/>
        <v>23</v>
      </c>
      <c r="Q67" s="36">
        <f t="shared" si="13"/>
        <v>46</v>
      </c>
      <c r="R67" s="36">
        <f t="shared" si="14"/>
        <v>46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 customHeight="1" x14ac:dyDescent="0.15">
      <c r="A68" s="73" t="s">
        <v>118</v>
      </c>
      <c r="B68" s="79" t="s">
        <v>119</v>
      </c>
      <c r="C68" s="91">
        <v>2</v>
      </c>
      <c r="D68" s="91">
        <v>1</v>
      </c>
      <c r="E68" s="91">
        <v>2</v>
      </c>
      <c r="F68" s="91">
        <v>2</v>
      </c>
      <c r="G68" s="66">
        <v>23</v>
      </c>
      <c r="H68" s="54">
        <v>22</v>
      </c>
      <c r="I68" s="31"/>
      <c r="J68" s="83"/>
      <c r="K68" s="99" t="str">
        <f t="shared" si="18"/>
        <v/>
      </c>
      <c r="L68" s="1"/>
      <c r="M68" s="3"/>
      <c r="N68" s="1"/>
      <c r="O68" s="36">
        <f t="shared" si="11"/>
        <v>46</v>
      </c>
      <c r="P68" s="36">
        <f t="shared" si="12"/>
        <v>23</v>
      </c>
      <c r="Q68" s="36">
        <f t="shared" si="13"/>
        <v>46</v>
      </c>
      <c r="R68" s="36">
        <f t="shared" si="14"/>
        <v>46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" customHeight="1" x14ac:dyDescent="0.15">
      <c r="A69" s="73" t="s">
        <v>120</v>
      </c>
      <c r="B69" s="79" t="s">
        <v>121</v>
      </c>
      <c r="C69" s="91">
        <v>2</v>
      </c>
      <c r="D69" s="91">
        <v>1</v>
      </c>
      <c r="E69" s="91">
        <v>2</v>
      </c>
      <c r="F69" s="91">
        <v>2</v>
      </c>
      <c r="G69" s="66">
        <v>23</v>
      </c>
      <c r="H69" s="54">
        <v>22</v>
      </c>
      <c r="I69" s="31"/>
      <c r="J69" s="83"/>
      <c r="K69" s="99" t="str">
        <f t="shared" si="18"/>
        <v/>
      </c>
      <c r="L69" s="1"/>
      <c r="M69" s="3"/>
      <c r="N69" s="1"/>
      <c r="O69" s="36">
        <f t="shared" si="11"/>
        <v>46</v>
      </c>
      <c r="P69" s="36">
        <f t="shared" si="12"/>
        <v>23</v>
      </c>
      <c r="Q69" s="36">
        <f t="shared" si="13"/>
        <v>46</v>
      </c>
      <c r="R69" s="36">
        <f t="shared" si="14"/>
        <v>46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 customHeight="1" x14ac:dyDescent="0.15">
      <c r="A70" s="73" t="s">
        <v>122</v>
      </c>
      <c r="B70" s="79" t="s">
        <v>123</v>
      </c>
      <c r="C70" s="91">
        <v>2</v>
      </c>
      <c r="D70" s="91">
        <v>1</v>
      </c>
      <c r="E70" s="91">
        <v>2</v>
      </c>
      <c r="F70" s="91">
        <v>2</v>
      </c>
      <c r="G70" s="66">
        <v>23</v>
      </c>
      <c r="H70" s="54">
        <v>22</v>
      </c>
      <c r="I70" s="31"/>
      <c r="J70" s="83"/>
      <c r="K70" s="99" t="str">
        <f t="shared" si="18"/>
        <v/>
      </c>
      <c r="L70" s="1"/>
      <c r="M70" s="3"/>
      <c r="N70" s="1"/>
      <c r="O70" s="36">
        <f t="shared" si="11"/>
        <v>46</v>
      </c>
      <c r="P70" s="36">
        <f t="shared" si="12"/>
        <v>23</v>
      </c>
      <c r="Q70" s="36">
        <f t="shared" si="13"/>
        <v>46</v>
      </c>
      <c r="R70" s="36">
        <f t="shared" si="14"/>
        <v>46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 customHeight="1" x14ac:dyDescent="0.15">
      <c r="A71" s="73" t="s">
        <v>124</v>
      </c>
      <c r="B71" s="79" t="s">
        <v>125</v>
      </c>
      <c r="C71" s="91">
        <v>2</v>
      </c>
      <c r="D71" s="91">
        <v>1</v>
      </c>
      <c r="E71" s="91">
        <v>2</v>
      </c>
      <c r="F71" s="91">
        <v>2</v>
      </c>
      <c r="G71" s="66">
        <v>23</v>
      </c>
      <c r="H71" s="54">
        <v>22</v>
      </c>
      <c r="I71" s="31"/>
      <c r="J71" s="83"/>
      <c r="K71" s="99" t="str">
        <f t="shared" si="18"/>
        <v/>
      </c>
      <c r="L71" s="1"/>
      <c r="M71" s="3"/>
      <c r="N71" s="1"/>
      <c r="O71" s="36">
        <f t="shared" si="11"/>
        <v>46</v>
      </c>
      <c r="P71" s="36">
        <f t="shared" si="12"/>
        <v>23</v>
      </c>
      <c r="Q71" s="36">
        <f t="shared" si="13"/>
        <v>46</v>
      </c>
      <c r="R71" s="36">
        <f t="shared" si="14"/>
        <v>46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 customHeight="1" x14ac:dyDescent="0.15">
      <c r="A72" s="73" t="s">
        <v>126</v>
      </c>
      <c r="B72" s="79" t="s">
        <v>127</v>
      </c>
      <c r="C72" s="91">
        <v>2</v>
      </c>
      <c r="D72" s="91">
        <v>1</v>
      </c>
      <c r="E72" s="91">
        <v>2</v>
      </c>
      <c r="F72" s="91">
        <v>2</v>
      </c>
      <c r="G72" s="66">
        <v>23</v>
      </c>
      <c r="H72" s="54">
        <v>22</v>
      </c>
      <c r="I72" s="31"/>
      <c r="J72" s="83"/>
      <c r="K72" s="99" t="str">
        <f t="shared" si="18"/>
        <v/>
      </c>
      <c r="L72" s="1"/>
      <c r="M72" s="3"/>
      <c r="N72" s="1"/>
      <c r="O72" s="36">
        <f t="shared" si="11"/>
        <v>46</v>
      </c>
      <c r="P72" s="36">
        <f t="shared" si="12"/>
        <v>23</v>
      </c>
      <c r="Q72" s="36">
        <f t="shared" si="13"/>
        <v>46</v>
      </c>
      <c r="R72" s="36">
        <f t="shared" si="14"/>
        <v>46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 customHeight="1" x14ac:dyDescent="0.15">
      <c r="A73" s="73" t="s">
        <v>128</v>
      </c>
      <c r="B73" s="79" t="s">
        <v>129</v>
      </c>
      <c r="C73" s="91">
        <v>2</v>
      </c>
      <c r="D73" s="91">
        <v>1</v>
      </c>
      <c r="E73" s="91">
        <v>2</v>
      </c>
      <c r="F73" s="91">
        <v>2</v>
      </c>
      <c r="G73" s="66">
        <v>23</v>
      </c>
      <c r="H73" s="54">
        <v>22</v>
      </c>
      <c r="I73" s="31"/>
      <c r="J73" s="83"/>
      <c r="K73" s="99" t="str">
        <f t="shared" si="18"/>
        <v/>
      </c>
      <c r="L73" s="1"/>
      <c r="M73" s="3"/>
      <c r="N73" s="1"/>
      <c r="O73" s="36">
        <f t="shared" si="11"/>
        <v>46</v>
      </c>
      <c r="P73" s="36">
        <f t="shared" si="12"/>
        <v>23</v>
      </c>
      <c r="Q73" s="36">
        <f t="shared" si="13"/>
        <v>46</v>
      </c>
      <c r="R73" s="36">
        <f t="shared" si="14"/>
        <v>46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 customHeight="1" x14ac:dyDescent="0.15">
      <c r="A74" s="73" t="s">
        <v>130</v>
      </c>
      <c r="B74" s="79" t="s">
        <v>131</v>
      </c>
      <c r="C74" s="91">
        <v>2</v>
      </c>
      <c r="D74" s="91">
        <v>1</v>
      </c>
      <c r="E74" s="91">
        <v>2</v>
      </c>
      <c r="F74" s="91">
        <v>2</v>
      </c>
      <c r="G74" s="66">
        <v>23</v>
      </c>
      <c r="H74" s="54">
        <v>22</v>
      </c>
      <c r="I74" s="31"/>
      <c r="J74" s="83"/>
      <c r="K74" s="99" t="str">
        <f t="shared" si="18"/>
        <v/>
      </c>
      <c r="L74" s="1"/>
      <c r="M74" s="3"/>
      <c r="N74" s="1"/>
      <c r="O74" s="36">
        <f t="shared" si="11"/>
        <v>46</v>
      </c>
      <c r="P74" s="36">
        <f t="shared" si="12"/>
        <v>23</v>
      </c>
      <c r="Q74" s="36">
        <f t="shared" si="13"/>
        <v>46</v>
      </c>
      <c r="R74" s="36">
        <f t="shared" si="14"/>
        <v>46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" customHeight="1" x14ac:dyDescent="0.15">
      <c r="A75" s="73" t="s">
        <v>132</v>
      </c>
      <c r="B75" s="79" t="s">
        <v>133</v>
      </c>
      <c r="C75" s="91">
        <v>2</v>
      </c>
      <c r="D75" s="91">
        <v>1</v>
      </c>
      <c r="E75" s="91">
        <v>2</v>
      </c>
      <c r="F75" s="91">
        <v>2</v>
      </c>
      <c r="G75" s="66">
        <v>23</v>
      </c>
      <c r="H75" s="54">
        <v>22</v>
      </c>
      <c r="I75" s="31"/>
      <c r="J75" s="83"/>
      <c r="K75" s="99" t="str">
        <f t="shared" si="18"/>
        <v/>
      </c>
      <c r="L75" s="1"/>
      <c r="M75" s="3"/>
      <c r="N75" s="1"/>
      <c r="O75" s="36">
        <f t="shared" si="11"/>
        <v>46</v>
      </c>
      <c r="P75" s="36">
        <f t="shared" si="12"/>
        <v>23</v>
      </c>
      <c r="Q75" s="36">
        <f t="shared" si="13"/>
        <v>46</v>
      </c>
      <c r="R75" s="36">
        <f t="shared" si="14"/>
        <v>46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 customHeight="1" x14ac:dyDescent="0.15">
      <c r="A76" s="73" t="s">
        <v>134</v>
      </c>
      <c r="B76" s="79" t="s">
        <v>135</v>
      </c>
      <c r="C76" s="91">
        <v>2</v>
      </c>
      <c r="D76" s="91">
        <v>1</v>
      </c>
      <c r="E76" s="91">
        <v>2</v>
      </c>
      <c r="F76" s="91">
        <v>2</v>
      </c>
      <c r="G76" s="66">
        <v>23</v>
      </c>
      <c r="H76" s="54">
        <v>22</v>
      </c>
      <c r="I76" s="31"/>
      <c r="J76" s="83"/>
      <c r="K76" s="99" t="str">
        <f t="shared" si="18"/>
        <v/>
      </c>
      <c r="L76" s="1"/>
      <c r="M76" s="3"/>
      <c r="N76" s="1"/>
      <c r="O76" s="36">
        <f t="shared" si="11"/>
        <v>46</v>
      </c>
      <c r="P76" s="36">
        <f t="shared" si="12"/>
        <v>23</v>
      </c>
      <c r="Q76" s="36">
        <f t="shared" si="13"/>
        <v>46</v>
      </c>
      <c r="R76" s="36">
        <f t="shared" si="14"/>
        <v>46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 customHeight="1" x14ac:dyDescent="0.15">
      <c r="A77" s="73" t="s">
        <v>136</v>
      </c>
      <c r="B77" s="79" t="s">
        <v>137</v>
      </c>
      <c r="C77" s="91">
        <v>1</v>
      </c>
      <c r="D77" s="91">
        <v>1</v>
      </c>
      <c r="E77" s="91">
        <v>1</v>
      </c>
      <c r="F77" s="91"/>
      <c r="G77" s="66">
        <v>23</v>
      </c>
      <c r="H77" s="54">
        <v>22</v>
      </c>
      <c r="I77" s="31"/>
      <c r="J77" s="83"/>
      <c r="K77" s="99" t="str">
        <f t="shared" si="18"/>
        <v/>
      </c>
      <c r="L77" s="1"/>
      <c r="M77" s="3"/>
      <c r="N77" s="1"/>
      <c r="O77" s="36">
        <f t="shared" si="11"/>
        <v>23</v>
      </c>
      <c r="P77" s="36">
        <f t="shared" si="12"/>
        <v>23</v>
      </c>
      <c r="Q77" s="36">
        <f t="shared" si="13"/>
        <v>23</v>
      </c>
      <c r="R77" s="36">
        <f t="shared" si="14"/>
        <v>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" customHeight="1" x14ac:dyDescent="0.15">
      <c r="A78" s="73" t="s">
        <v>138</v>
      </c>
      <c r="B78" s="79" t="s">
        <v>139</v>
      </c>
      <c r="C78" s="91">
        <v>1</v>
      </c>
      <c r="D78" s="91">
        <v>1</v>
      </c>
      <c r="E78" s="91">
        <v>1</v>
      </c>
      <c r="F78" s="91"/>
      <c r="G78" s="66">
        <v>23</v>
      </c>
      <c r="H78" s="54">
        <v>22</v>
      </c>
      <c r="I78" s="31"/>
      <c r="J78" s="83"/>
      <c r="K78" s="99" t="str">
        <f t="shared" si="18"/>
        <v/>
      </c>
      <c r="L78" s="1"/>
      <c r="M78" s="3"/>
      <c r="N78" s="1"/>
      <c r="O78" s="36">
        <f t="shared" ref="O78:O109" si="19">C78*G78</f>
        <v>23</v>
      </c>
      <c r="P78" s="36">
        <f t="shared" ref="P78:P109" si="20">D78*G78</f>
        <v>23</v>
      </c>
      <c r="Q78" s="36">
        <f t="shared" ref="Q78:Q109" si="21">E78*G78</f>
        <v>23</v>
      </c>
      <c r="R78" s="36">
        <f t="shared" ref="R78:R109" si="22">F78*G78</f>
        <v>0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" customHeight="1" x14ac:dyDescent="0.15">
      <c r="A79" s="73" t="s">
        <v>140</v>
      </c>
      <c r="B79" s="79" t="s">
        <v>141</v>
      </c>
      <c r="C79" s="91">
        <v>1</v>
      </c>
      <c r="D79" s="91">
        <v>1</v>
      </c>
      <c r="E79" s="91">
        <v>1</v>
      </c>
      <c r="F79" s="91"/>
      <c r="G79" s="66">
        <v>23</v>
      </c>
      <c r="H79" s="54">
        <v>22</v>
      </c>
      <c r="I79" s="31"/>
      <c r="J79" s="83"/>
      <c r="K79" s="99" t="str">
        <f t="shared" si="18"/>
        <v/>
      </c>
      <c r="L79" s="1"/>
      <c r="M79" s="3"/>
      <c r="N79" s="1"/>
      <c r="O79" s="36">
        <f t="shared" si="19"/>
        <v>23</v>
      </c>
      <c r="P79" s="36">
        <f t="shared" si="20"/>
        <v>23</v>
      </c>
      <c r="Q79" s="36">
        <f t="shared" si="21"/>
        <v>23</v>
      </c>
      <c r="R79" s="36">
        <f t="shared" si="22"/>
        <v>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 customHeight="1" x14ac:dyDescent="0.15">
      <c r="A80" s="73" t="s">
        <v>142</v>
      </c>
      <c r="B80" s="79" t="s">
        <v>143</v>
      </c>
      <c r="C80" s="91">
        <v>1</v>
      </c>
      <c r="D80" s="91">
        <v>1</v>
      </c>
      <c r="E80" s="91">
        <v>1</v>
      </c>
      <c r="F80" s="91"/>
      <c r="G80" s="66">
        <v>23</v>
      </c>
      <c r="H80" s="54">
        <v>22</v>
      </c>
      <c r="I80" s="31"/>
      <c r="J80" s="83"/>
      <c r="K80" s="99" t="str">
        <f t="shared" si="18"/>
        <v/>
      </c>
      <c r="L80" s="1"/>
      <c r="M80" s="3"/>
      <c r="N80" s="1"/>
      <c r="O80" s="36">
        <f t="shared" si="19"/>
        <v>23</v>
      </c>
      <c r="P80" s="36">
        <f t="shared" si="20"/>
        <v>23</v>
      </c>
      <c r="Q80" s="36">
        <f t="shared" si="21"/>
        <v>23</v>
      </c>
      <c r="R80" s="36">
        <f t="shared" si="22"/>
        <v>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 customHeight="1" thickBot="1" x14ac:dyDescent="0.2">
      <c r="A81" s="74" t="s">
        <v>144</v>
      </c>
      <c r="B81" s="80" t="s">
        <v>145</v>
      </c>
      <c r="C81" s="95">
        <v>1</v>
      </c>
      <c r="D81" s="95">
        <v>1</v>
      </c>
      <c r="E81" s="95">
        <v>1</v>
      </c>
      <c r="F81" s="95"/>
      <c r="G81" s="68">
        <v>23</v>
      </c>
      <c r="H81" s="56">
        <v>22</v>
      </c>
      <c r="I81" s="31"/>
      <c r="J81" s="85"/>
      <c r="K81" s="101" t="str">
        <f t="shared" si="18"/>
        <v/>
      </c>
      <c r="L81" s="1"/>
      <c r="M81" s="3"/>
      <c r="N81" s="1"/>
      <c r="O81" s="36">
        <f t="shared" si="19"/>
        <v>23</v>
      </c>
      <c r="P81" s="36">
        <f t="shared" si="20"/>
        <v>23</v>
      </c>
      <c r="Q81" s="36">
        <f t="shared" si="21"/>
        <v>23</v>
      </c>
      <c r="R81" s="36">
        <f t="shared" si="22"/>
        <v>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 customHeight="1" thickBot="1" x14ac:dyDescent="0.2">
      <c r="A82" s="71" t="s">
        <v>146</v>
      </c>
      <c r="B82" s="27"/>
      <c r="C82" s="22"/>
      <c r="D82" s="22"/>
      <c r="E82" s="57"/>
      <c r="F82" s="22"/>
      <c r="G82" s="28"/>
      <c r="H82" s="37"/>
      <c r="I82" s="28"/>
      <c r="J82" s="38"/>
      <c r="K82" s="39"/>
      <c r="L82" s="1"/>
      <c r="M82" s="3"/>
      <c r="N82" s="1"/>
      <c r="O82" s="36">
        <f t="shared" si="19"/>
        <v>0</v>
      </c>
      <c r="P82" s="36">
        <f t="shared" si="20"/>
        <v>0</v>
      </c>
      <c r="Q82" s="36">
        <f t="shared" si="21"/>
        <v>0</v>
      </c>
      <c r="R82" s="36">
        <f t="shared" si="22"/>
        <v>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 customHeight="1" x14ac:dyDescent="0.15">
      <c r="A83" s="72" t="s">
        <v>147</v>
      </c>
      <c r="B83" s="78" t="s">
        <v>148</v>
      </c>
      <c r="C83" s="90">
        <v>2</v>
      </c>
      <c r="D83" s="90"/>
      <c r="E83" s="90"/>
      <c r="F83" s="90">
        <v>2</v>
      </c>
      <c r="G83" s="64">
        <v>27</v>
      </c>
      <c r="H83" s="54">
        <v>25</v>
      </c>
      <c r="I83" s="31"/>
      <c r="J83" s="83"/>
      <c r="K83" s="99" t="str">
        <f t="shared" ref="K83:K90" si="23">IF(J83*G83=0,"",J83*G83)</f>
        <v/>
      </c>
      <c r="L83" s="1"/>
      <c r="M83" s="3"/>
      <c r="N83" s="1"/>
      <c r="O83" s="36">
        <f t="shared" si="19"/>
        <v>54</v>
      </c>
      <c r="P83" s="36">
        <f t="shared" si="20"/>
        <v>0</v>
      </c>
      <c r="Q83" s="36">
        <f t="shared" si="21"/>
        <v>0</v>
      </c>
      <c r="R83" s="36">
        <f t="shared" si="22"/>
        <v>54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 customHeight="1" x14ac:dyDescent="0.15">
      <c r="A84" s="73" t="s">
        <v>149</v>
      </c>
      <c r="B84" s="79" t="s">
        <v>150</v>
      </c>
      <c r="C84" s="91">
        <v>2</v>
      </c>
      <c r="D84" s="91"/>
      <c r="E84" s="91"/>
      <c r="F84" s="91">
        <v>2</v>
      </c>
      <c r="G84" s="66">
        <f t="shared" ref="G84:H84" si="24">G$52</f>
        <v>27</v>
      </c>
      <c r="H84" s="54">
        <f t="shared" si="24"/>
        <v>25</v>
      </c>
      <c r="I84" s="31"/>
      <c r="J84" s="83"/>
      <c r="K84" s="99" t="str">
        <f t="shared" si="23"/>
        <v/>
      </c>
      <c r="L84" s="1"/>
      <c r="M84" s="3"/>
      <c r="N84" s="1"/>
      <c r="O84" s="36">
        <f t="shared" si="19"/>
        <v>54</v>
      </c>
      <c r="P84" s="36">
        <f t="shared" si="20"/>
        <v>0</v>
      </c>
      <c r="Q84" s="36">
        <f t="shared" si="21"/>
        <v>0</v>
      </c>
      <c r="R84" s="36">
        <f t="shared" si="22"/>
        <v>54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 customHeight="1" x14ac:dyDescent="0.15">
      <c r="A85" s="73" t="s">
        <v>151</v>
      </c>
      <c r="B85" s="79" t="s">
        <v>152</v>
      </c>
      <c r="C85" s="91">
        <v>2</v>
      </c>
      <c r="D85" s="91"/>
      <c r="E85" s="91"/>
      <c r="F85" s="91">
        <v>2</v>
      </c>
      <c r="G85" s="66">
        <f t="shared" ref="G85:H85" si="25">G$52</f>
        <v>27</v>
      </c>
      <c r="H85" s="54">
        <f t="shared" si="25"/>
        <v>25</v>
      </c>
      <c r="I85" s="31"/>
      <c r="J85" s="83"/>
      <c r="K85" s="99" t="str">
        <f t="shared" si="23"/>
        <v/>
      </c>
      <c r="L85" s="1"/>
      <c r="M85" s="3"/>
      <c r="N85" s="1"/>
      <c r="O85" s="36">
        <f t="shared" si="19"/>
        <v>54</v>
      </c>
      <c r="P85" s="36">
        <f t="shared" si="20"/>
        <v>0</v>
      </c>
      <c r="Q85" s="36">
        <f t="shared" si="21"/>
        <v>0</v>
      </c>
      <c r="R85" s="36">
        <f t="shared" si="22"/>
        <v>54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 customHeight="1" x14ac:dyDescent="0.15">
      <c r="A86" s="73" t="s">
        <v>153</v>
      </c>
      <c r="B86" s="79" t="s">
        <v>154</v>
      </c>
      <c r="C86" s="91">
        <v>2</v>
      </c>
      <c r="D86" s="91"/>
      <c r="E86" s="91"/>
      <c r="F86" s="91">
        <v>2</v>
      </c>
      <c r="G86" s="66">
        <v>27</v>
      </c>
      <c r="H86" s="55">
        <v>25</v>
      </c>
      <c r="I86" s="31"/>
      <c r="J86" s="83"/>
      <c r="K86" s="100" t="str">
        <f t="shared" si="23"/>
        <v/>
      </c>
      <c r="L86" s="1"/>
      <c r="M86" s="3"/>
      <c r="N86" s="1"/>
      <c r="O86" s="36">
        <f t="shared" si="19"/>
        <v>54</v>
      </c>
      <c r="P86" s="36">
        <f t="shared" si="20"/>
        <v>0</v>
      </c>
      <c r="Q86" s="36">
        <f t="shared" si="21"/>
        <v>0</v>
      </c>
      <c r="R86" s="36">
        <f t="shared" si="22"/>
        <v>54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 customHeight="1" x14ac:dyDescent="0.15">
      <c r="A87" s="73" t="s">
        <v>155</v>
      </c>
      <c r="B87" s="79" t="s">
        <v>156</v>
      </c>
      <c r="C87" s="91">
        <v>2</v>
      </c>
      <c r="D87" s="91"/>
      <c r="E87" s="91"/>
      <c r="F87" s="91">
        <v>2</v>
      </c>
      <c r="G87" s="66">
        <v>27</v>
      </c>
      <c r="H87" s="55">
        <v>25</v>
      </c>
      <c r="I87" s="31"/>
      <c r="J87" s="83"/>
      <c r="K87" s="100" t="str">
        <f t="shared" si="23"/>
        <v/>
      </c>
      <c r="L87" s="1"/>
      <c r="M87" s="3"/>
      <c r="N87" s="1"/>
      <c r="O87" s="36">
        <f t="shared" si="19"/>
        <v>54</v>
      </c>
      <c r="P87" s="36">
        <f t="shared" si="20"/>
        <v>0</v>
      </c>
      <c r="Q87" s="36">
        <f t="shared" si="21"/>
        <v>0</v>
      </c>
      <c r="R87" s="36">
        <f t="shared" si="22"/>
        <v>54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 customHeight="1" x14ac:dyDescent="0.15">
      <c r="A88" s="73" t="s">
        <v>157</v>
      </c>
      <c r="B88" s="79" t="s">
        <v>158</v>
      </c>
      <c r="C88" s="91">
        <v>2</v>
      </c>
      <c r="D88" s="91"/>
      <c r="E88" s="91"/>
      <c r="F88" s="91"/>
      <c r="G88" s="66">
        <v>27</v>
      </c>
      <c r="H88" s="55">
        <v>25</v>
      </c>
      <c r="I88" s="31"/>
      <c r="J88" s="83"/>
      <c r="K88" s="100" t="str">
        <f t="shared" si="23"/>
        <v/>
      </c>
      <c r="L88" s="1"/>
      <c r="M88" s="3"/>
      <c r="N88" s="1"/>
      <c r="O88" s="36">
        <f t="shared" si="19"/>
        <v>54</v>
      </c>
      <c r="P88" s="36">
        <f t="shared" si="20"/>
        <v>0</v>
      </c>
      <c r="Q88" s="36">
        <f t="shared" si="21"/>
        <v>0</v>
      </c>
      <c r="R88" s="36">
        <f t="shared" si="22"/>
        <v>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 customHeight="1" x14ac:dyDescent="0.15">
      <c r="A89" s="73" t="s">
        <v>159</v>
      </c>
      <c r="B89" s="79" t="s">
        <v>160</v>
      </c>
      <c r="C89" s="91"/>
      <c r="D89" s="91"/>
      <c r="E89" s="91"/>
      <c r="F89" s="91"/>
      <c r="G89" s="66">
        <v>27</v>
      </c>
      <c r="H89" s="55">
        <v>25</v>
      </c>
      <c r="I89" s="31"/>
      <c r="J89" s="83"/>
      <c r="K89" s="100" t="str">
        <f t="shared" si="23"/>
        <v/>
      </c>
      <c r="L89" s="1"/>
      <c r="M89" s="3"/>
      <c r="N89" s="1"/>
      <c r="O89" s="36">
        <f t="shared" si="19"/>
        <v>0</v>
      </c>
      <c r="P89" s="36">
        <f t="shared" si="20"/>
        <v>0</v>
      </c>
      <c r="Q89" s="36">
        <f t="shared" si="21"/>
        <v>0</v>
      </c>
      <c r="R89" s="36">
        <f t="shared" si="22"/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 customHeight="1" thickBot="1" x14ac:dyDescent="0.2">
      <c r="A90" s="74" t="s">
        <v>161</v>
      </c>
      <c r="B90" s="80" t="s">
        <v>162</v>
      </c>
      <c r="C90" s="95"/>
      <c r="D90" s="95"/>
      <c r="E90" s="95"/>
      <c r="F90" s="95"/>
      <c r="G90" s="68">
        <v>27</v>
      </c>
      <c r="H90" s="56">
        <v>25</v>
      </c>
      <c r="I90" s="31"/>
      <c r="J90" s="85"/>
      <c r="K90" s="101" t="str">
        <f t="shared" si="23"/>
        <v/>
      </c>
      <c r="L90" s="1"/>
      <c r="M90" s="3"/>
      <c r="N90" s="1"/>
      <c r="O90" s="36">
        <f t="shared" si="19"/>
        <v>0</v>
      </c>
      <c r="P90" s="36">
        <f t="shared" si="20"/>
        <v>0</v>
      </c>
      <c r="Q90" s="36">
        <f t="shared" si="21"/>
        <v>0</v>
      </c>
      <c r="R90" s="36">
        <f t="shared" si="22"/>
        <v>0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 customHeight="1" thickBot="1" x14ac:dyDescent="0.2">
      <c r="A91" s="71" t="s">
        <v>163</v>
      </c>
      <c r="B91" s="27"/>
      <c r="C91" s="22"/>
      <c r="D91" s="22"/>
      <c r="E91" s="57"/>
      <c r="F91" s="22"/>
      <c r="G91" s="28"/>
      <c r="H91" s="28"/>
      <c r="I91" s="28"/>
      <c r="J91" s="29"/>
      <c r="K91" s="30"/>
      <c r="L91" s="1"/>
      <c r="M91" s="3"/>
      <c r="N91" s="1"/>
      <c r="O91" s="36">
        <f t="shared" si="19"/>
        <v>0</v>
      </c>
      <c r="P91" s="36">
        <f t="shared" si="20"/>
        <v>0</v>
      </c>
      <c r="Q91" s="36">
        <f t="shared" si="21"/>
        <v>0</v>
      </c>
      <c r="R91" s="36">
        <f t="shared" si="22"/>
        <v>0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 customHeight="1" x14ac:dyDescent="0.15">
      <c r="A92" s="72" t="s">
        <v>164</v>
      </c>
      <c r="B92" s="78" t="s">
        <v>165</v>
      </c>
      <c r="C92" s="90">
        <v>2</v>
      </c>
      <c r="D92" s="90"/>
      <c r="E92" s="90"/>
      <c r="F92" s="90">
        <v>2</v>
      </c>
      <c r="G92" s="64">
        <v>23</v>
      </c>
      <c r="H92" s="53">
        <v>22</v>
      </c>
      <c r="I92" s="31"/>
      <c r="J92" s="82"/>
      <c r="K92" s="98" t="str">
        <f t="shared" ref="K92:K102" si="26">IF(J92*G92=0,"",J92*G92)</f>
        <v/>
      </c>
      <c r="L92" s="1"/>
      <c r="M92" s="3"/>
      <c r="N92" s="1"/>
      <c r="O92" s="36">
        <f t="shared" si="19"/>
        <v>46</v>
      </c>
      <c r="P92" s="36">
        <f t="shared" si="20"/>
        <v>0</v>
      </c>
      <c r="Q92" s="36">
        <f t="shared" si="21"/>
        <v>0</v>
      </c>
      <c r="R92" s="36">
        <f t="shared" si="22"/>
        <v>46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 customHeight="1" x14ac:dyDescent="0.15">
      <c r="A93" s="73" t="s">
        <v>166</v>
      </c>
      <c r="B93" s="79" t="s">
        <v>167</v>
      </c>
      <c r="C93" s="91">
        <v>2</v>
      </c>
      <c r="D93" s="91"/>
      <c r="E93" s="91"/>
      <c r="F93" s="91">
        <v>2</v>
      </c>
      <c r="G93" s="66">
        <v>23</v>
      </c>
      <c r="H93" s="54">
        <v>22</v>
      </c>
      <c r="I93" s="31"/>
      <c r="J93" s="83"/>
      <c r="K93" s="99" t="str">
        <f t="shared" si="26"/>
        <v/>
      </c>
      <c r="L93" s="1"/>
      <c r="M93" s="3"/>
      <c r="N93" s="1"/>
      <c r="O93" s="36">
        <f t="shared" si="19"/>
        <v>46</v>
      </c>
      <c r="P93" s="36">
        <f t="shared" si="20"/>
        <v>0</v>
      </c>
      <c r="Q93" s="36">
        <f t="shared" si="21"/>
        <v>0</v>
      </c>
      <c r="R93" s="36">
        <f t="shared" si="22"/>
        <v>46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 customHeight="1" x14ac:dyDescent="0.15">
      <c r="A94" s="73" t="s">
        <v>168</v>
      </c>
      <c r="B94" s="79" t="s">
        <v>169</v>
      </c>
      <c r="C94" s="91">
        <v>2</v>
      </c>
      <c r="D94" s="91"/>
      <c r="E94" s="91"/>
      <c r="F94" s="91">
        <v>2</v>
      </c>
      <c r="G94" s="66">
        <v>23</v>
      </c>
      <c r="H94" s="54">
        <v>22</v>
      </c>
      <c r="I94" s="31"/>
      <c r="J94" s="83"/>
      <c r="K94" s="99" t="str">
        <f t="shared" si="26"/>
        <v/>
      </c>
      <c r="L94" s="1"/>
      <c r="M94" s="3"/>
      <c r="N94" s="1"/>
      <c r="O94" s="36">
        <f t="shared" si="19"/>
        <v>46</v>
      </c>
      <c r="P94" s="36">
        <f t="shared" si="20"/>
        <v>0</v>
      </c>
      <c r="Q94" s="36">
        <f t="shared" si="21"/>
        <v>0</v>
      </c>
      <c r="R94" s="36">
        <f t="shared" si="22"/>
        <v>46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 customHeight="1" x14ac:dyDescent="0.15">
      <c r="A95" s="73" t="s">
        <v>170</v>
      </c>
      <c r="B95" s="79" t="s">
        <v>171</v>
      </c>
      <c r="C95" s="91">
        <v>2</v>
      </c>
      <c r="D95" s="91"/>
      <c r="E95" s="91"/>
      <c r="F95" s="91">
        <v>2</v>
      </c>
      <c r="G95" s="66">
        <v>23</v>
      </c>
      <c r="H95" s="54">
        <v>22</v>
      </c>
      <c r="I95" s="31"/>
      <c r="J95" s="83"/>
      <c r="K95" s="99" t="str">
        <f t="shared" si="26"/>
        <v/>
      </c>
      <c r="L95" s="1"/>
      <c r="M95" s="3"/>
      <c r="N95" s="1"/>
      <c r="O95" s="36">
        <f t="shared" si="19"/>
        <v>46</v>
      </c>
      <c r="P95" s="36">
        <f t="shared" si="20"/>
        <v>0</v>
      </c>
      <c r="Q95" s="36">
        <f t="shared" si="21"/>
        <v>0</v>
      </c>
      <c r="R95" s="36">
        <f t="shared" si="22"/>
        <v>46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 customHeight="1" x14ac:dyDescent="0.15">
      <c r="A96" s="73" t="s">
        <v>172</v>
      </c>
      <c r="B96" s="79" t="s">
        <v>173</v>
      </c>
      <c r="C96" s="91">
        <v>2</v>
      </c>
      <c r="D96" s="91"/>
      <c r="E96" s="91"/>
      <c r="F96" s="91">
        <v>2</v>
      </c>
      <c r="G96" s="66">
        <v>23</v>
      </c>
      <c r="H96" s="54">
        <v>22</v>
      </c>
      <c r="I96" s="31"/>
      <c r="J96" s="83"/>
      <c r="K96" s="99" t="str">
        <f t="shared" si="26"/>
        <v/>
      </c>
      <c r="L96" s="1"/>
      <c r="M96" s="3"/>
      <c r="N96" s="1"/>
      <c r="O96" s="36">
        <f t="shared" si="19"/>
        <v>46</v>
      </c>
      <c r="P96" s="36">
        <f t="shared" si="20"/>
        <v>0</v>
      </c>
      <c r="Q96" s="36">
        <f t="shared" si="21"/>
        <v>0</v>
      </c>
      <c r="R96" s="36">
        <f t="shared" si="22"/>
        <v>46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 customHeight="1" x14ac:dyDescent="0.15">
      <c r="A97" s="73" t="s">
        <v>174</v>
      </c>
      <c r="B97" s="79" t="s">
        <v>175</v>
      </c>
      <c r="C97" s="91">
        <v>2</v>
      </c>
      <c r="D97" s="91"/>
      <c r="E97" s="91"/>
      <c r="F97" s="91">
        <v>2</v>
      </c>
      <c r="G97" s="66">
        <v>23</v>
      </c>
      <c r="H97" s="54">
        <v>22</v>
      </c>
      <c r="I97" s="31"/>
      <c r="J97" s="83"/>
      <c r="K97" s="99" t="str">
        <f t="shared" si="26"/>
        <v/>
      </c>
      <c r="L97" s="1"/>
      <c r="M97" s="3"/>
      <c r="N97" s="1"/>
      <c r="O97" s="36">
        <f t="shared" si="19"/>
        <v>46</v>
      </c>
      <c r="P97" s="36">
        <f t="shared" si="20"/>
        <v>0</v>
      </c>
      <c r="Q97" s="36">
        <f t="shared" si="21"/>
        <v>0</v>
      </c>
      <c r="R97" s="36">
        <f t="shared" si="22"/>
        <v>46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 x14ac:dyDescent="0.15">
      <c r="A98" s="73" t="s">
        <v>176</v>
      </c>
      <c r="B98" s="79" t="s">
        <v>177</v>
      </c>
      <c r="C98" s="91">
        <v>2</v>
      </c>
      <c r="D98" s="91"/>
      <c r="E98" s="91"/>
      <c r="F98" s="91">
        <v>2</v>
      </c>
      <c r="G98" s="66">
        <v>23</v>
      </c>
      <c r="H98" s="54">
        <v>22</v>
      </c>
      <c r="I98" s="31"/>
      <c r="J98" s="83"/>
      <c r="K98" s="99" t="str">
        <f t="shared" si="26"/>
        <v/>
      </c>
      <c r="L98" s="1"/>
      <c r="M98" s="3"/>
      <c r="N98" s="1"/>
      <c r="O98" s="36">
        <f t="shared" si="19"/>
        <v>46</v>
      </c>
      <c r="P98" s="36">
        <f t="shared" si="20"/>
        <v>0</v>
      </c>
      <c r="Q98" s="36">
        <f t="shared" si="21"/>
        <v>0</v>
      </c>
      <c r="R98" s="36">
        <f t="shared" si="22"/>
        <v>46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 x14ac:dyDescent="0.15">
      <c r="A99" s="73" t="s">
        <v>178</v>
      </c>
      <c r="B99" s="79" t="s">
        <v>179</v>
      </c>
      <c r="C99" s="91">
        <v>2</v>
      </c>
      <c r="D99" s="91"/>
      <c r="E99" s="91"/>
      <c r="F99" s="91">
        <v>2</v>
      </c>
      <c r="G99" s="66">
        <v>23</v>
      </c>
      <c r="H99" s="54">
        <v>22</v>
      </c>
      <c r="I99" s="31"/>
      <c r="J99" s="83"/>
      <c r="K99" s="99" t="str">
        <f t="shared" si="26"/>
        <v/>
      </c>
      <c r="L99" s="1"/>
      <c r="M99" s="3"/>
      <c r="N99" s="1"/>
      <c r="O99" s="36">
        <f t="shared" si="19"/>
        <v>46</v>
      </c>
      <c r="P99" s="36">
        <f t="shared" si="20"/>
        <v>0</v>
      </c>
      <c r="Q99" s="36">
        <f t="shared" si="21"/>
        <v>0</v>
      </c>
      <c r="R99" s="36">
        <f t="shared" si="22"/>
        <v>46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 customHeight="1" x14ac:dyDescent="0.15">
      <c r="A100" s="73" t="s">
        <v>180</v>
      </c>
      <c r="B100" s="79" t="s">
        <v>181</v>
      </c>
      <c r="C100" s="91">
        <v>2</v>
      </c>
      <c r="D100" s="91"/>
      <c r="E100" s="91"/>
      <c r="F100" s="91">
        <v>2</v>
      </c>
      <c r="G100" s="66">
        <v>23</v>
      </c>
      <c r="H100" s="54">
        <v>22</v>
      </c>
      <c r="I100" s="31"/>
      <c r="J100" s="83"/>
      <c r="K100" s="99" t="str">
        <f t="shared" si="26"/>
        <v/>
      </c>
      <c r="L100" s="1"/>
      <c r="M100" s="3"/>
      <c r="N100" s="1"/>
      <c r="O100" s="36">
        <f t="shared" si="19"/>
        <v>46</v>
      </c>
      <c r="P100" s="36">
        <f t="shared" si="20"/>
        <v>0</v>
      </c>
      <c r="Q100" s="36">
        <f t="shared" si="21"/>
        <v>0</v>
      </c>
      <c r="R100" s="36">
        <f t="shared" si="22"/>
        <v>46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 customHeight="1" x14ac:dyDescent="0.15">
      <c r="A101" s="73" t="s">
        <v>182</v>
      </c>
      <c r="B101" s="79" t="s">
        <v>183</v>
      </c>
      <c r="C101" s="91">
        <v>2</v>
      </c>
      <c r="D101" s="91"/>
      <c r="E101" s="91"/>
      <c r="F101" s="91">
        <v>2</v>
      </c>
      <c r="G101" s="66">
        <v>23</v>
      </c>
      <c r="H101" s="54">
        <v>22</v>
      </c>
      <c r="I101" s="31"/>
      <c r="J101" s="83"/>
      <c r="K101" s="99" t="str">
        <f t="shared" si="26"/>
        <v/>
      </c>
      <c r="L101" s="1"/>
      <c r="M101" s="3"/>
      <c r="N101" s="1"/>
      <c r="O101" s="36">
        <f t="shared" si="19"/>
        <v>46</v>
      </c>
      <c r="P101" s="36">
        <f t="shared" si="20"/>
        <v>0</v>
      </c>
      <c r="Q101" s="36">
        <f t="shared" si="21"/>
        <v>0</v>
      </c>
      <c r="R101" s="36">
        <f t="shared" si="22"/>
        <v>46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 customHeight="1" thickBot="1" x14ac:dyDescent="0.2">
      <c r="A102" s="74" t="s">
        <v>184</v>
      </c>
      <c r="B102" s="80" t="s">
        <v>185</v>
      </c>
      <c r="C102" s="95">
        <v>2</v>
      </c>
      <c r="D102" s="95"/>
      <c r="E102" s="95"/>
      <c r="F102" s="95">
        <v>2</v>
      </c>
      <c r="G102" s="68">
        <v>23</v>
      </c>
      <c r="H102" s="56">
        <v>22</v>
      </c>
      <c r="I102" s="31"/>
      <c r="J102" s="85"/>
      <c r="K102" s="101" t="str">
        <f t="shared" si="26"/>
        <v/>
      </c>
      <c r="L102" s="1"/>
      <c r="M102" s="3"/>
      <c r="N102" s="1"/>
      <c r="O102" s="36">
        <f t="shared" si="19"/>
        <v>46</v>
      </c>
      <c r="P102" s="36">
        <f t="shared" si="20"/>
        <v>0</v>
      </c>
      <c r="Q102" s="36">
        <f t="shared" si="21"/>
        <v>0</v>
      </c>
      <c r="R102" s="36">
        <f t="shared" si="22"/>
        <v>46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 customHeight="1" thickBot="1" x14ac:dyDescent="0.2">
      <c r="A103" s="24"/>
      <c r="B103" s="52" t="s">
        <v>271</v>
      </c>
      <c r="C103" s="93">
        <f>SUM(C14:C102)</f>
        <v>188</v>
      </c>
      <c r="D103" s="93">
        <f>SUM(D14:D102)</f>
        <v>89</v>
      </c>
      <c r="E103" s="93">
        <f>SUM(E14:E102)</f>
        <v>154</v>
      </c>
      <c r="F103" s="94">
        <f>SUM(F14:F102)</f>
        <v>80</v>
      </c>
      <c r="G103" s="28"/>
      <c r="H103" s="28"/>
      <c r="I103" s="28"/>
      <c r="J103" s="103" t="str">
        <f>IF(SUM(J14:J102)=0,"",SUM(J14:J102))</f>
        <v/>
      </c>
      <c r="K103" s="105" t="str">
        <f>IF(SUM(K14:K102)=0,"",SUM(K14:K102))</f>
        <v/>
      </c>
      <c r="L103" s="23"/>
      <c r="M103" s="24"/>
      <c r="N103" s="23"/>
      <c r="O103" s="36">
        <f t="shared" si="19"/>
        <v>0</v>
      </c>
      <c r="P103" s="36">
        <f t="shared" si="20"/>
        <v>0</v>
      </c>
      <c r="Q103" s="36">
        <f t="shared" si="21"/>
        <v>0</v>
      </c>
      <c r="R103" s="36">
        <f t="shared" si="22"/>
        <v>0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ht="15" customHeight="1" thickBot="1" x14ac:dyDescent="0.2">
      <c r="A104" s="41" t="s">
        <v>206</v>
      </c>
      <c r="B104" s="27"/>
      <c r="C104" s="22"/>
      <c r="D104" s="22"/>
      <c r="E104" s="22"/>
      <c r="G104" s="28"/>
      <c r="H104" s="28"/>
      <c r="I104" s="22"/>
      <c r="J104" s="22"/>
      <c r="K104" s="28"/>
      <c r="L104" s="24"/>
      <c r="M104" s="24"/>
      <c r="N104" s="59">
        <f t="shared" ref="N104:N137" si="27">C104*G104</f>
        <v>0</v>
      </c>
      <c r="O104" s="36">
        <f t="shared" si="19"/>
        <v>0</v>
      </c>
      <c r="P104" s="36">
        <f t="shared" si="20"/>
        <v>0</v>
      </c>
      <c r="Q104" s="36">
        <f t="shared" si="21"/>
        <v>0</v>
      </c>
      <c r="R104" s="36">
        <f t="shared" si="22"/>
        <v>0</v>
      </c>
    </row>
    <row r="105" spans="1:30" ht="15" customHeight="1" x14ac:dyDescent="0.15">
      <c r="A105" s="72" t="s">
        <v>207</v>
      </c>
      <c r="B105" s="78" t="s">
        <v>208</v>
      </c>
      <c r="C105" s="90">
        <v>3</v>
      </c>
      <c r="D105" s="90">
        <v>2</v>
      </c>
      <c r="E105" s="90"/>
      <c r="F105" s="90">
        <v>2</v>
      </c>
      <c r="G105" s="64">
        <v>27</v>
      </c>
      <c r="H105" s="53">
        <v>25</v>
      </c>
      <c r="I105" s="31"/>
      <c r="J105" s="82"/>
      <c r="K105" s="98" t="str">
        <f t="shared" ref="K105:K136" si="28">IF(J105*G105=0,"",J105*G105)</f>
        <v/>
      </c>
      <c r="L105" s="3"/>
      <c r="M105" s="3"/>
      <c r="N105" s="59">
        <f t="shared" si="27"/>
        <v>81</v>
      </c>
      <c r="O105" s="36">
        <f t="shared" si="19"/>
        <v>81</v>
      </c>
      <c r="P105" s="36">
        <f t="shared" si="20"/>
        <v>54</v>
      </c>
      <c r="Q105" s="36">
        <f t="shared" si="21"/>
        <v>0</v>
      </c>
      <c r="R105" s="36">
        <f t="shared" si="22"/>
        <v>54</v>
      </c>
    </row>
    <row r="106" spans="1:30" ht="15" customHeight="1" x14ac:dyDescent="0.15">
      <c r="A106" s="73" t="s">
        <v>209</v>
      </c>
      <c r="B106" s="79" t="s">
        <v>210</v>
      </c>
      <c r="C106" s="91">
        <v>4</v>
      </c>
      <c r="D106" s="91">
        <v>3</v>
      </c>
      <c r="E106" s="91"/>
      <c r="F106" s="91">
        <v>2</v>
      </c>
      <c r="G106" s="66">
        <v>27</v>
      </c>
      <c r="H106" s="69">
        <v>25</v>
      </c>
      <c r="I106" s="31"/>
      <c r="J106" s="86"/>
      <c r="K106" s="102" t="str">
        <f t="shared" si="28"/>
        <v/>
      </c>
      <c r="L106" s="3"/>
      <c r="M106" s="3"/>
      <c r="N106" s="59">
        <f t="shared" si="27"/>
        <v>108</v>
      </c>
      <c r="O106" s="36">
        <f t="shared" si="19"/>
        <v>108</v>
      </c>
      <c r="P106" s="36">
        <f t="shared" si="20"/>
        <v>81</v>
      </c>
      <c r="Q106" s="36">
        <f t="shared" si="21"/>
        <v>0</v>
      </c>
      <c r="R106" s="36">
        <f t="shared" si="22"/>
        <v>54</v>
      </c>
    </row>
    <row r="107" spans="1:30" ht="15" customHeight="1" x14ac:dyDescent="0.15">
      <c r="A107" s="73" t="s">
        <v>211</v>
      </c>
      <c r="B107" s="79" t="s">
        <v>212</v>
      </c>
      <c r="C107" s="91">
        <v>4</v>
      </c>
      <c r="D107" s="91">
        <v>3</v>
      </c>
      <c r="E107" s="91"/>
      <c r="F107" s="91">
        <v>2</v>
      </c>
      <c r="G107" s="66">
        <v>27</v>
      </c>
      <c r="H107" s="54" t="e">
        <f>#REF!</f>
        <v>#REF!</v>
      </c>
      <c r="I107" s="31"/>
      <c r="J107" s="83"/>
      <c r="K107" s="99" t="str">
        <f t="shared" si="28"/>
        <v/>
      </c>
      <c r="L107" s="3"/>
      <c r="M107" s="3"/>
      <c r="N107" s="59">
        <f t="shared" si="27"/>
        <v>108</v>
      </c>
      <c r="O107" s="36">
        <f t="shared" si="19"/>
        <v>108</v>
      </c>
      <c r="P107" s="36">
        <f t="shared" si="20"/>
        <v>81</v>
      </c>
      <c r="Q107" s="36">
        <f t="shared" si="21"/>
        <v>0</v>
      </c>
      <c r="R107" s="36">
        <f t="shared" si="22"/>
        <v>54</v>
      </c>
    </row>
    <row r="108" spans="1:30" ht="15" customHeight="1" x14ac:dyDescent="0.15">
      <c r="A108" s="73" t="s">
        <v>213</v>
      </c>
      <c r="B108" s="79" t="s">
        <v>214</v>
      </c>
      <c r="C108" s="91">
        <v>4</v>
      </c>
      <c r="D108" s="91">
        <v>3</v>
      </c>
      <c r="E108" s="91"/>
      <c r="F108" s="91">
        <v>2</v>
      </c>
      <c r="G108" s="66">
        <v>27</v>
      </c>
      <c r="H108" s="54" t="e">
        <f>#REF!</f>
        <v>#REF!</v>
      </c>
      <c r="I108" s="31"/>
      <c r="J108" s="83"/>
      <c r="K108" s="99" t="str">
        <f t="shared" si="28"/>
        <v/>
      </c>
      <c r="L108" s="3"/>
      <c r="M108" s="3"/>
      <c r="N108" s="59">
        <f t="shared" si="27"/>
        <v>108</v>
      </c>
      <c r="O108" s="36">
        <f t="shared" si="19"/>
        <v>108</v>
      </c>
      <c r="P108" s="36">
        <f t="shared" si="20"/>
        <v>81</v>
      </c>
      <c r="Q108" s="36">
        <f t="shared" si="21"/>
        <v>0</v>
      </c>
      <c r="R108" s="36">
        <f t="shared" si="22"/>
        <v>54</v>
      </c>
    </row>
    <row r="109" spans="1:30" ht="15" customHeight="1" x14ac:dyDescent="0.15">
      <c r="A109" s="73" t="s">
        <v>215</v>
      </c>
      <c r="B109" s="79" t="s">
        <v>216</v>
      </c>
      <c r="C109" s="91">
        <v>3</v>
      </c>
      <c r="D109" s="91">
        <v>2</v>
      </c>
      <c r="E109" s="91"/>
      <c r="F109" s="91">
        <v>2</v>
      </c>
      <c r="G109" s="66">
        <v>27</v>
      </c>
      <c r="H109" s="54" t="e">
        <f>#REF!</f>
        <v>#REF!</v>
      </c>
      <c r="I109" s="31"/>
      <c r="J109" s="83"/>
      <c r="K109" s="99" t="str">
        <f t="shared" si="28"/>
        <v/>
      </c>
      <c r="L109" s="3"/>
      <c r="M109" s="3"/>
      <c r="N109" s="59">
        <f t="shared" si="27"/>
        <v>81</v>
      </c>
      <c r="O109" s="36">
        <f t="shared" si="19"/>
        <v>81</v>
      </c>
      <c r="P109" s="36">
        <f t="shared" si="20"/>
        <v>54</v>
      </c>
      <c r="Q109" s="36">
        <f t="shared" si="21"/>
        <v>0</v>
      </c>
      <c r="R109" s="36">
        <f t="shared" si="22"/>
        <v>54</v>
      </c>
    </row>
    <row r="110" spans="1:30" ht="15" customHeight="1" x14ac:dyDescent="0.15">
      <c r="A110" s="73" t="s">
        <v>217</v>
      </c>
      <c r="B110" s="79" t="s">
        <v>218</v>
      </c>
      <c r="C110" s="91">
        <v>2</v>
      </c>
      <c r="D110" s="91">
        <v>2</v>
      </c>
      <c r="E110" s="91"/>
      <c r="F110" s="91">
        <v>2</v>
      </c>
      <c r="G110" s="66">
        <v>27</v>
      </c>
      <c r="H110" s="54" t="e">
        <f>#REF!</f>
        <v>#REF!</v>
      </c>
      <c r="I110" s="31"/>
      <c r="J110" s="83"/>
      <c r="K110" s="99" t="str">
        <f t="shared" si="28"/>
        <v/>
      </c>
      <c r="L110" s="3"/>
      <c r="M110" s="3"/>
      <c r="N110" s="59">
        <f t="shared" si="27"/>
        <v>54</v>
      </c>
      <c r="O110" s="36">
        <f t="shared" ref="O110:O141" si="29">C110*G110</f>
        <v>54</v>
      </c>
      <c r="P110" s="36">
        <f t="shared" ref="P110:P141" si="30">D110*G110</f>
        <v>54</v>
      </c>
      <c r="Q110" s="36">
        <f t="shared" ref="Q110:Q141" si="31">E110*G110</f>
        <v>0</v>
      </c>
      <c r="R110" s="36">
        <f t="shared" ref="R110:R141" si="32">F110*G110</f>
        <v>54</v>
      </c>
    </row>
    <row r="111" spans="1:30" ht="15" customHeight="1" x14ac:dyDescent="0.15">
      <c r="A111" s="73" t="s">
        <v>219</v>
      </c>
      <c r="B111" s="79" t="s">
        <v>220</v>
      </c>
      <c r="C111" s="91">
        <v>1</v>
      </c>
      <c r="D111" s="91">
        <v>1</v>
      </c>
      <c r="E111" s="91"/>
      <c r="F111" s="91"/>
      <c r="G111" s="66">
        <v>27</v>
      </c>
      <c r="H111" s="54" t="e">
        <f>#REF!</f>
        <v>#REF!</v>
      </c>
      <c r="I111" s="31"/>
      <c r="J111" s="83"/>
      <c r="K111" s="99" t="str">
        <f t="shared" si="28"/>
        <v/>
      </c>
      <c r="L111" s="3"/>
      <c r="M111" s="3"/>
      <c r="N111" s="59">
        <f t="shared" si="27"/>
        <v>27</v>
      </c>
      <c r="O111" s="36">
        <f t="shared" si="29"/>
        <v>27</v>
      </c>
      <c r="P111" s="36">
        <f t="shared" si="30"/>
        <v>27</v>
      </c>
      <c r="Q111" s="36">
        <f t="shared" si="31"/>
        <v>0</v>
      </c>
      <c r="R111" s="36">
        <f t="shared" si="32"/>
        <v>0</v>
      </c>
    </row>
    <row r="112" spans="1:30" ht="15" customHeight="1" thickBot="1" x14ac:dyDescent="0.2">
      <c r="A112" s="74" t="s">
        <v>221</v>
      </c>
      <c r="B112" s="80" t="s">
        <v>222</v>
      </c>
      <c r="C112" s="95">
        <v>1</v>
      </c>
      <c r="D112" s="95">
        <v>1</v>
      </c>
      <c r="E112" s="95"/>
      <c r="F112" s="95"/>
      <c r="G112" s="68">
        <v>27</v>
      </c>
      <c r="H112" s="56" t="e">
        <f>#REF!</f>
        <v>#REF!</v>
      </c>
      <c r="I112" s="31"/>
      <c r="J112" s="85"/>
      <c r="K112" s="101" t="str">
        <f t="shared" si="28"/>
        <v/>
      </c>
      <c r="L112" s="3"/>
      <c r="M112" s="3"/>
      <c r="N112" s="59">
        <f t="shared" si="27"/>
        <v>27</v>
      </c>
      <c r="O112" s="36">
        <f t="shared" si="29"/>
        <v>27</v>
      </c>
      <c r="P112" s="36">
        <f t="shared" si="30"/>
        <v>27</v>
      </c>
      <c r="Q112" s="36">
        <f t="shared" si="31"/>
        <v>0</v>
      </c>
      <c r="R112" s="36">
        <f t="shared" si="32"/>
        <v>0</v>
      </c>
    </row>
    <row r="113" spans="1:18" ht="15" customHeight="1" x14ac:dyDescent="0.15">
      <c r="A113" s="72" t="s">
        <v>223</v>
      </c>
      <c r="B113" s="78" t="s">
        <v>224</v>
      </c>
      <c r="C113" s="90">
        <v>2</v>
      </c>
      <c r="D113" s="90">
        <v>2</v>
      </c>
      <c r="E113" s="90"/>
      <c r="F113" s="90">
        <v>2</v>
      </c>
      <c r="G113" s="64">
        <v>23</v>
      </c>
      <c r="H113" s="53">
        <v>22</v>
      </c>
      <c r="I113" s="31"/>
      <c r="J113" s="82"/>
      <c r="K113" s="98" t="str">
        <f t="shared" si="28"/>
        <v/>
      </c>
      <c r="L113" s="3"/>
      <c r="M113" s="3"/>
      <c r="N113" s="59">
        <f t="shared" si="27"/>
        <v>46</v>
      </c>
      <c r="O113" s="36">
        <f t="shared" si="29"/>
        <v>46</v>
      </c>
      <c r="P113" s="36">
        <f t="shared" si="30"/>
        <v>46</v>
      </c>
      <c r="Q113" s="36">
        <f t="shared" si="31"/>
        <v>0</v>
      </c>
      <c r="R113" s="36">
        <f t="shared" si="32"/>
        <v>46</v>
      </c>
    </row>
    <row r="114" spans="1:18" ht="15" customHeight="1" x14ac:dyDescent="0.15">
      <c r="A114" s="73" t="s">
        <v>225</v>
      </c>
      <c r="B114" s="79" t="s">
        <v>226</v>
      </c>
      <c r="C114" s="91">
        <v>3</v>
      </c>
      <c r="D114" s="91">
        <v>2</v>
      </c>
      <c r="E114" s="91"/>
      <c r="F114" s="91">
        <v>2</v>
      </c>
      <c r="G114" s="66">
        <v>23</v>
      </c>
      <c r="H114" s="69">
        <v>22</v>
      </c>
      <c r="I114" s="31"/>
      <c r="J114" s="86"/>
      <c r="K114" s="102" t="str">
        <f t="shared" si="28"/>
        <v/>
      </c>
      <c r="L114" s="3"/>
      <c r="M114" s="3"/>
      <c r="N114" s="59">
        <f t="shared" si="27"/>
        <v>69</v>
      </c>
      <c r="O114" s="36">
        <f t="shared" si="29"/>
        <v>69</v>
      </c>
      <c r="P114" s="36">
        <f t="shared" si="30"/>
        <v>46</v>
      </c>
      <c r="Q114" s="36">
        <f t="shared" si="31"/>
        <v>0</v>
      </c>
      <c r="R114" s="36">
        <f t="shared" si="32"/>
        <v>46</v>
      </c>
    </row>
    <row r="115" spans="1:18" ht="15" customHeight="1" x14ac:dyDescent="0.15">
      <c r="A115" s="73" t="s">
        <v>227</v>
      </c>
      <c r="B115" s="79" t="s">
        <v>228</v>
      </c>
      <c r="C115" s="91">
        <v>3</v>
      </c>
      <c r="D115" s="91">
        <v>2</v>
      </c>
      <c r="E115" s="91"/>
      <c r="F115" s="91">
        <v>2</v>
      </c>
      <c r="G115" s="66">
        <v>23</v>
      </c>
      <c r="H115" s="54" t="e">
        <f>#REF!</f>
        <v>#REF!</v>
      </c>
      <c r="I115" s="31"/>
      <c r="J115" s="83"/>
      <c r="K115" s="99" t="str">
        <f t="shared" si="28"/>
        <v/>
      </c>
      <c r="L115" s="3"/>
      <c r="M115" s="3"/>
      <c r="N115" s="59">
        <f t="shared" si="27"/>
        <v>69</v>
      </c>
      <c r="O115" s="36">
        <f t="shared" si="29"/>
        <v>69</v>
      </c>
      <c r="P115" s="36">
        <f t="shared" si="30"/>
        <v>46</v>
      </c>
      <c r="Q115" s="36">
        <f t="shared" si="31"/>
        <v>0</v>
      </c>
      <c r="R115" s="36">
        <f t="shared" si="32"/>
        <v>46</v>
      </c>
    </row>
    <row r="116" spans="1:18" ht="15" customHeight="1" x14ac:dyDescent="0.15">
      <c r="A116" s="73" t="s">
        <v>229</v>
      </c>
      <c r="B116" s="79" t="s">
        <v>230</v>
      </c>
      <c r="C116" s="91">
        <v>2</v>
      </c>
      <c r="D116" s="91">
        <v>2</v>
      </c>
      <c r="E116" s="91"/>
      <c r="F116" s="91">
        <v>2</v>
      </c>
      <c r="G116" s="66">
        <v>23</v>
      </c>
      <c r="H116" s="69">
        <v>22</v>
      </c>
      <c r="I116" s="31"/>
      <c r="J116" s="86"/>
      <c r="K116" s="102" t="str">
        <f t="shared" si="28"/>
        <v/>
      </c>
      <c r="L116" s="3"/>
      <c r="M116" s="3"/>
      <c r="N116" s="59">
        <f t="shared" si="27"/>
        <v>46</v>
      </c>
      <c r="O116" s="36">
        <f t="shared" si="29"/>
        <v>46</v>
      </c>
      <c r="P116" s="36">
        <f t="shared" si="30"/>
        <v>46</v>
      </c>
      <c r="Q116" s="36">
        <f t="shared" si="31"/>
        <v>0</v>
      </c>
      <c r="R116" s="36">
        <f t="shared" si="32"/>
        <v>46</v>
      </c>
    </row>
    <row r="117" spans="1:18" ht="15" customHeight="1" x14ac:dyDescent="0.15">
      <c r="A117" s="73" t="s">
        <v>231</v>
      </c>
      <c r="B117" s="79" t="s">
        <v>232</v>
      </c>
      <c r="C117" s="91">
        <v>2</v>
      </c>
      <c r="D117" s="91">
        <v>2</v>
      </c>
      <c r="E117" s="91"/>
      <c r="F117" s="91">
        <v>2</v>
      </c>
      <c r="G117" s="66">
        <v>23</v>
      </c>
      <c r="H117" s="54" t="e">
        <f>#REF!</f>
        <v>#REF!</v>
      </c>
      <c r="I117" s="31"/>
      <c r="J117" s="83"/>
      <c r="K117" s="99" t="str">
        <f t="shared" si="28"/>
        <v/>
      </c>
      <c r="L117" s="3"/>
      <c r="M117" s="3"/>
      <c r="N117" s="59">
        <f t="shared" si="27"/>
        <v>46</v>
      </c>
      <c r="O117" s="36">
        <f t="shared" si="29"/>
        <v>46</v>
      </c>
      <c r="P117" s="36">
        <f t="shared" si="30"/>
        <v>46</v>
      </c>
      <c r="Q117" s="36">
        <f t="shared" si="31"/>
        <v>0</v>
      </c>
      <c r="R117" s="36">
        <f t="shared" si="32"/>
        <v>46</v>
      </c>
    </row>
    <row r="118" spans="1:18" ht="15" customHeight="1" x14ac:dyDescent="0.15">
      <c r="A118" s="73" t="s">
        <v>233</v>
      </c>
      <c r="B118" s="79" t="s">
        <v>234</v>
      </c>
      <c r="C118" s="91">
        <v>2</v>
      </c>
      <c r="D118" s="91">
        <v>2</v>
      </c>
      <c r="E118" s="91"/>
      <c r="F118" s="91">
        <v>2</v>
      </c>
      <c r="G118" s="66">
        <v>23</v>
      </c>
      <c r="H118" s="69">
        <v>22</v>
      </c>
      <c r="I118" s="31"/>
      <c r="J118" s="86"/>
      <c r="K118" s="102" t="str">
        <f t="shared" si="28"/>
        <v/>
      </c>
      <c r="L118" s="3"/>
      <c r="M118" s="3"/>
      <c r="N118" s="59">
        <f t="shared" si="27"/>
        <v>46</v>
      </c>
      <c r="O118" s="36">
        <f t="shared" si="29"/>
        <v>46</v>
      </c>
      <c r="P118" s="36">
        <f t="shared" si="30"/>
        <v>46</v>
      </c>
      <c r="Q118" s="36">
        <f t="shared" si="31"/>
        <v>0</v>
      </c>
      <c r="R118" s="36">
        <f t="shared" si="32"/>
        <v>46</v>
      </c>
    </row>
    <row r="119" spans="1:18" ht="15" customHeight="1" x14ac:dyDescent="0.15">
      <c r="A119" s="73" t="s">
        <v>235</v>
      </c>
      <c r="B119" s="79" t="s">
        <v>236</v>
      </c>
      <c r="C119" s="91">
        <v>1</v>
      </c>
      <c r="D119" s="91">
        <v>1</v>
      </c>
      <c r="E119" s="91"/>
      <c r="F119" s="91"/>
      <c r="G119" s="66">
        <v>23</v>
      </c>
      <c r="H119" s="54" t="e">
        <f>#REF!</f>
        <v>#REF!</v>
      </c>
      <c r="I119" s="31"/>
      <c r="J119" s="83"/>
      <c r="K119" s="99" t="str">
        <f t="shared" si="28"/>
        <v/>
      </c>
      <c r="L119" s="3"/>
      <c r="M119" s="3"/>
      <c r="N119" s="59">
        <f t="shared" si="27"/>
        <v>23</v>
      </c>
      <c r="O119" s="36">
        <f t="shared" si="29"/>
        <v>23</v>
      </c>
      <c r="P119" s="36">
        <f t="shared" si="30"/>
        <v>23</v>
      </c>
      <c r="Q119" s="36">
        <f t="shared" si="31"/>
        <v>0</v>
      </c>
      <c r="R119" s="36">
        <f t="shared" si="32"/>
        <v>0</v>
      </c>
    </row>
    <row r="120" spans="1:18" ht="15" customHeight="1" thickBot="1" x14ac:dyDescent="0.2">
      <c r="A120" s="74" t="s">
        <v>237</v>
      </c>
      <c r="B120" s="80" t="s">
        <v>238</v>
      </c>
      <c r="C120" s="95">
        <v>1</v>
      </c>
      <c r="D120" s="95">
        <v>1</v>
      </c>
      <c r="E120" s="95"/>
      <c r="F120" s="95"/>
      <c r="G120" s="68">
        <v>23</v>
      </c>
      <c r="H120" s="69">
        <v>22</v>
      </c>
      <c r="I120" s="31"/>
      <c r="J120" s="86"/>
      <c r="K120" s="102" t="str">
        <f t="shared" si="28"/>
        <v/>
      </c>
      <c r="L120" s="3"/>
      <c r="M120" s="3"/>
      <c r="N120" s="59">
        <f t="shared" si="27"/>
        <v>23</v>
      </c>
      <c r="O120" s="36">
        <f t="shared" si="29"/>
        <v>23</v>
      </c>
      <c r="P120" s="36">
        <f t="shared" si="30"/>
        <v>23</v>
      </c>
      <c r="Q120" s="36">
        <f t="shared" si="31"/>
        <v>0</v>
      </c>
      <c r="R120" s="36">
        <f t="shared" si="32"/>
        <v>0</v>
      </c>
    </row>
    <row r="121" spans="1:18" ht="15" customHeight="1" x14ac:dyDescent="0.15">
      <c r="A121" s="72" t="s">
        <v>239</v>
      </c>
      <c r="B121" s="78" t="s">
        <v>240</v>
      </c>
      <c r="C121" s="90">
        <v>3</v>
      </c>
      <c r="D121" s="90">
        <v>2</v>
      </c>
      <c r="E121" s="90"/>
      <c r="F121" s="90">
        <v>2</v>
      </c>
      <c r="G121" s="64">
        <v>27</v>
      </c>
      <c r="H121" s="53">
        <v>25</v>
      </c>
      <c r="I121" s="31"/>
      <c r="J121" s="82"/>
      <c r="K121" s="98" t="str">
        <f t="shared" si="28"/>
        <v/>
      </c>
      <c r="L121" s="3"/>
      <c r="M121" s="3"/>
      <c r="N121" s="59">
        <f t="shared" si="27"/>
        <v>81</v>
      </c>
      <c r="O121" s="36">
        <f t="shared" si="29"/>
        <v>81</v>
      </c>
      <c r="P121" s="36">
        <f t="shared" si="30"/>
        <v>54</v>
      </c>
      <c r="Q121" s="36">
        <f t="shared" si="31"/>
        <v>0</v>
      </c>
      <c r="R121" s="36">
        <f t="shared" si="32"/>
        <v>54</v>
      </c>
    </row>
    <row r="122" spans="1:18" ht="15" customHeight="1" x14ac:dyDescent="0.15">
      <c r="A122" s="73" t="s">
        <v>241</v>
      </c>
      <c r="B122" s="79" t="s">
        <v>242</v>
      </c>
      <c r="C122" s="91">
        <v>4</v>
      </c>
      <c r="D122" s="91">
        <v>3</v>
      </c>
      <c r="E122" s="91"/>
      <c r="F122" s="91">
        <v>2</v>
      </c>
      <c r="G122" s="66">
        <v>27</v>
      </c>
      <c r="H122" s="69">
        <v>25</v>
      </c>
      <c r="I122" s="31"/>
      <c r="J122" s="86"/>
      <c r="K122" s="102" t="str">
        <f t="shared" si="28"/>
        <v/>
      </c>
      <c r="L122" s="3"/>
      <c r="M122" s="3"/>
      <c r="N122" s="59">
        <f t="shared" si="27"/>
        <v>108</v>
      </c>
      <c r="O122" s="36">
        <f t="shared" si="29"/>
        <v>108</v>
      </c>
      <c r="P122" s="36">
        <f t="shared" si="30"/>
        <v>81</v>
      </c>
      <c r="Q122" s="36">
        <f t="shared" si="31"/>
        <v>0</v>
      </c>
      <c r="R122" s="36">
        <f t="shared" si="32"/>
        <v>54</v>
      </c>
    </row>
    <row r="123" spans="1:18" ht="15" customHeight="1" x14ac:dyDescent="0.15">
      <c r="A123" s="73" t="s">
        <v>243</v>
      </c>
      <c r="B123" s="79" t="s">
        <v>244</v>
      </c>
      <c r="C123" s="91">
        <v>3</v>
      </c>
      <c r="D123" s="91">
        <v>2</v>
      </c>
      <c r="E123" s="91"/>
      <c r="F123" s="91">
        <v>2</v>
      </c>
      <c r="G123" s="66">
        <v>27</v>
      </c>
      <c r="H123" s="54" t="e">
        <f>#REF!</f>
        <v>#REF!</v>
      </c>
      <c r="I123" s="31"/>
      <c r="J123" s="83"/>
      <c r="K123" s="99" t="str">
        <f t="shared" si="28"/>
        <v/>
      </c>
      <c r="L123" s="3"/>
      <c r="M123" s="3"/>
      <c r="N123" s="59">
        <f t="shared" si="27"/>
        <v>81</v>
      </c>
      <c r="O123" s="36">
        <f t="shared" si="29"/>
        <v>81</v>
      </c>
      <c r="P123" s="36">
        <f t="shared" si="30"/>
        <v>54</v>
      </c>
      <c r="Q123" s="36">
        <f t="shared" si="31"/>
        <v>0</v>
      </c>
      <c r="R123" s="36">
        <f t="shared" si="32"/>
        <v>54</v>
      </c>
    </row>
    <row r="124" spans="1:18" ht="15" customHeight="1" x14ac:dyDescent="0.15">
      <c r="A124" s="73" t="s">
        <v>245</v>
      </c>
      <c r="B124" s="79" t="s">
        <v>246</v>
      </c>
      <c r="C124" s="91">
        <v>2</v>
      </c>
      <c r="D124" s="91">
        <v>2</v>
      </c>
      <c r="E124" s="91"/>
      <c r="F124" s="91">
        <v>2</v>
      </c>
      <c r="G124" s="66">
        <v>27</v>
      </c>
      <c r="H124" s="54" t="e">
        <f>#REF!</f>
        <v>#REF!</v>
      </c>
      <c r="I124" s="31"/>
      <c r="J124" s="83"/>
      <c r="K124" s="99" t="str">
        <f t="shared" si="28"/>
        <v/>
      </c>
      <c r="L124" s="3"/>
      <c r="M124" s="3"/>
      <c r="N124" s="59">
        <f t="shared" si="27"/>
        <v>54</v>
      </c>
      <c r="O124" s="36">
        <f t="shared" si="29"/>
        <v>54</v>
      </c>
      <c r="P124" s="36">
        <f t="shared" si="30"/>
        <v>54</v>
      </c>
      <c r="Q124" s="36">
        <f t="shared" si="31"/>
        <v>0</v>
      </c>
      <c r="R124" s="36">
        <f t="shared" si="32"/>
        <v>54</v>
      </c>
    </row>
    <row r="125" spans="1:18" ht="15" customHeight="1" x14ac:dyDescent="0.15">
      <c r="A125" s="73" t="s">
        <v>247</v>
      </c>
      <c r="B125" s="79" t="s">
        <v>248</v>
      </c>
      <c r="C125" s="91">
        <v>2</v>
      </c>
      <c r="D125" s="91">
        <v>2</v>
      </c>
      <c r="E125" s="91"/>
      <c r="F125" s="91">
        <v>2</v>
      </c>
      <c r="G125" s="66">
        <v>27</v>
      </c>
      <c r="H125" s="54" t="e">
        <f>#REF!</f>
        <v>#REF!</v>
      </c>
      <c r="I125" s="31"/>
      <c r="J125" s="83"/>
      <c r="K125" s="99" t="str">
        <f t="shared" si="28"/>
        <v/>
      </c>
      <c r="L125" s="3"/>
      <c r="M125" s="3"/>
      <c r="N125" s="59">
        <f t="shared" si="27"/>
        <v>54</v>
      </c>
      <c r="O125" s="36">
        <f t="shared" si="29"/>
        <v>54</v>
      </c>
      <c r="P125" s="36">
        <f t="shared" si="30"/>
        <v>54</v>
      </c>
      <c r="Q125" s="36">
        <f t="shared" si="31"/>
        <v>0</v>
      </c>
      <c r="R125" s="36">
        <f t="shared" si="32"/>
        <v>54</v>
      </c>
    </row>
    <row r="126" spans="1:18" ht="15" customHeight="1" x14ac:dyDescent="0.15">
      <c r="A126" s="73" t="s">
        <v>249</v>
      </c>
      <c r="B126" s="79" t="s">
        <v>250</v>
      </c>
      <c r="C126" s="91">
        <v>2</v>
      </c>
      <c r="D126" s="91">
        <v>2</v>
      </c>
      <c r="E126" s="91"/>
      <c r="F126" s="91">
        <v>2</v>
      </c>
      <c r="G126" s="66">
        <v>27</v>
      </c>
      <c r="H126" s="69" t="e">
        <f>#REF!</f>
        <v>#REF!</v>
      </c>
      <c r="I126" s="31"/>
      <c r="J126" s="86"/>
      <c r="K126" s="102" t="str">
        <f t="shared" si="28"/>
        <v/>
      </c>
      <c r="L126" s="3"/>
      <c r="M126" s="3"/>
      <c r="N126" s="59">
        <f t="shared" si="27"/>
        <v>54</v>
      </c>
      <c r="O126" s="36">
        <f t="shared" si="29"/>
        <v>54</v>
      </c>
      <c r="P126" s="36">
        <f t="shared" si="30"/>
        <v>54</v>
      </c>
      <c r="Q126" s="36">
        <f t="shared" si="31"/>
        <v>0</v>
      </c>
      <c r="R126" s="36">
        <f t="shared" si="32"/>
        <v>54</v>
      </c>
    </row>
    <row r="127" spans="1:18" ht="15" customHeight="1" x14ac:dyDescent="0.15">
      <c r="A127" s="73" t="s">
        <v>251</v>
      </c>
      <c r="B127" s="79" t="s">
        <v>252</v>
      </c>
      <c r="C127" s="91">
        <v>1</v>
      </c>
      <c r="D127" s="91">
        <v>1</v>
      </c>
      <c r="E127" s="91"/>
      <c r="F127" s="91"/>
      <c r="G127" s="66">
        <v>27</v>
      </c>
      <c r="H127" s="54" t="e">
        <f>#REF!</f>
        <v>#REF!</v>
      </c>
      <c r="I127" s="31"/>
      <c r="J127" s="83"/>
      <c r="K127" s="99" t="str">
        <f t="shared" si="28"/>
        <v/>
      </c>
      <c r="L127" s="3"/>
      <c r="M127" s="3"/>
      <c r="N127" s="59">
        <f t="shared" si="27"/>
        <v>27</v>
      </c>
      <c r="O127" s="36">
        <f t="shared" si="29"/>
        <v>27</v>
      </c>
      <c r="P127" s="36">
        <f t="shared" si="30"/>
        <v>27</v>
      </c>
      <c r="Q127" s="36">
        <f t="shared" si="31"/>
        <v>0</v>
      </c>
      <c r="R127" s="36">
        <f t="shared" si="32"/>
        <v>0</v>
      </c>
    </row>
    <row r="128" spans="1:18" ht="15" customHeight="1" thickBot="1" x14ac:dyDescent="0.2">
      <c r="A128" s="74" t="s">
        <v>253</v>
      </c>
      <c r="B128" s="80" t="s">
        <v>254</v>
      </c>
      <c r="C128" s="95">
        <v>1</v>
      </c>
      <c r="D128" s="95">
        <v>1</v>
      </c>
      <c r="E128" s="95"/>
      <c r="F128" s="95"/>
      <c r="G128" s="68">
        <v>27</v>
      </c>
      <c r="H128" s="69" t="e">
        <f>#REF!</f>
        <v>#REF!</v>
      </c>
      <c r="I128" s="31"/>
      <c r="J128" s="86"/>
      <c r="K128" s="102" t="str">
        <f t="shared" si="28"/>
        <v/>
      </c>
      <c r="L128" s="3"/>
      <c r="M128" s="3"/>
      <c r="N128" s="59">
        <f t="shared" si="27"/>
        <v>27</v>
      </c>
      <c r="O128" s="36">
        <f t="shared" si="29"/>
        <v>27</v>
      </c>
      <c r="P128" s="36">
        <f t="shared" si="30"/>
        <v>27</v>
      </c>
      <c r="Q128" s="36">
        <f t="shared" si="31"/>
        <v>0</v>
      </c>
      <c r="R128" s="36">
        <f t="shared" si="32"/>
        <v>0</v>
      </c>
    </row>
    <row r="129" spans="1:30" ht="15" customHeight="1" x14ac:dyDescent="0.15">
      <c r="A129" s="72" t="s">
        <v>255</v>
      </c>
      <c r="B129" s="78" t="s">
        <v>256</v>
      </c>
      <c r="C129" s="90">
        <v>2</v>
      </c>
      <c r="D129" s="90">
        <v>2</v>
      </c>
      <c r="E129" s="90"/>
      <c r="F129" s="90"/>
      <c r="G129" s="64">
        <v>23</v>
      </c>
      <c r="H129" s="53">
        <v>22</v>
      </c>
      <c r="I129" s="31"/>
      <c r="J129" s="82"/>
      <c r="K129" s="98" t="str">
        <f t="shared" si="28"/>
        <v/>
      </c>
      <c r="L129" s="3"/>
      <c r="M129" s="3"/>
      <c r="N129" s="59">
        <f t="shared" si="27"/>
        <v>46</v>
      </c>
      <c r="O129" s="36">
        <f t="shared" si="29"/>
        <v>46</v>
      </c>
      <c r="P129" s="36">
        <f t="shared" si="30"/>
        <v>46</v>
      </c>
      <c r="Q129" s="36">
        <f t="shared" si="31"/>
        <v>0</v>
      </c>
      <c r="R129" s="36">
        <f t="shared" si="32"/>
        <v>0</v>
      </c>
    </row>
    <row r="130" spans="1:30" ht="15" customHeight="1" x14ac:dyDescent="0.15">
      <c r="A130" s="73" t="s">
        <v>257</v>
      </c>
      <c r="B130" s="79" t="s">
        <v>258</v>
      </c>
      <c r="C130" s="91">
        <v>2</v>
      </c>
      <c r="D130" s="91">
        <v>2</v>
      </c>
      <c r="E130" s="91"/>
      <c r="F130" s="91"/>
      <c r="G130" s="66">
        <v>23</v>
      </c>
      <c r="H130" s="69">
        <v>22</v>
      </c>
      <c r="I130" s="31"/>
      <c r="J130" s="86"/>
      <c r="K130" s="102" t="str">
        <f t="shared" si="28"/>
        <v/>
      </c>
      <c r="L130" s="3"/>
      <c r="M130" s="3"/>
      <c r="N130" s="59">
        <f t="shared" si="27"/>
        <v>46</v>
      </c>
      <c r="O130" s="36">
        <f t="shared" si="29"/>
        <v>46</v>
      </c>
      <c r="P130" s="36">
        <f t="shared" si="30"/>
        <v>46</v>
      </c>
      <c r="Q130" s="36">
        <f t="shared" si="31"/>
        <v>0</v>
      </c>
      <c r="R130" s="36">
        <f t="shared" si="32"/>
        <v>0</v>
      </c>
    </row>
    <row r="131" spans="1:30" ht="15" customHeight="1" x14ac:dyDescent="0.15">
      <c r="A131" s="73" t="s">
        <v>259</v>
      </c>
      <c r="B131" s="79" t="s">
        <v>260</v>
      </c>
      <c r="C131" s="91">
        <v>2</v>
      </c>
      <c r="D131" s="91">
        <v>2</v>
      </c>
      <c r="E131" s="91"/>
      <c r="F131" s="91"/>
      <c r="G131" s="66">
        <v>23</v>
      </c>
      <c r="H131" s="54" t="e">
        <f>#REF!</f>
        <v>#REF!</v>
      </c>
      <c r="I131" s="31"/>
      <c r="J131" s="83"/>
      <c r="K131" s="99" t="str">
        <f t="shared" si="28"/>
        <v/>
      </c>
      <c r="L131" s="3"/>
      <c r="M131" s="3"/>
      <c r="N131" s="59">
        <f t="shared" si="27"/>
        <v>46</v>
      </c>
      <c r="O131" s="36">
        <f t="shared" si="29"/>
        <v>46</v>
      </c>
      <c r="P131" s="36">
        <f t="shared" si="30"/>
        <v>46</v>
      </c>
      <c r="Q131" s="36">
        <f t="shared" si="31"/>
        <v>0</v>
      </c>
      <c r="R131" s="36">
        <f t="shared" si="32"/>
        <v>0</v>
      </c>
    </row>
    <row r="132" spans="1:30" ht="15" customHeight="1" x14ac:dyDescent="0.15">
      <c r="A132" s="73" t="s">
        <v>261</v>
      </c>
      <c r="B132" s="79" t="s">
        <v>262</v>
      </c>
      <c r="C132" s="91">
        <v>2</v>
      </c>
      <c r="D132" s="91">
        <v>2</v>
      </c>
      <c r="E132" s="91"/>
      <c r="F132" s="91"/>
      <c r="G132" s="66">
        <v>23</v>
      </c>
      <c r="H132" s="69" t="e">
        <f>#REF!</f>
        <v>#REF!</v>
      </c>
      <c r="I132" s="31"/>
      <c r="J132" s="86"/>
      <c r="K132" s="102" t="str">
        <f t="shared" si="28"/>
        <v/>
      </c>
      <c r="L132" s="3"/>
      <c r="M132" s="3"/>
      <c r="N132" s="59">
        <f t="shared" si="27"/>
        <v>46</v>
      </c>
      <c r="O132" s="36">
        <f t="shared" si="29"/>
        <v>46</v>
      </c>
      <c r="P132" s="36">
        <f t="shared" si="30"/>
        <v>46</v>
      </c>
      <c r="Q132" s="36">
        <f t="shared" si="31"/>
        <v>0</v>
      </c>
      <c r="R132" s="36">
        <f t="shared" si="32"/>
        <v>0</v>
      </c>
    </row>
    <row r="133" spans="1:30" ht="15" customHeight="1" x14ac:dyDescent="0.15">
      <c r="A133" s="73" t="s">
        <v>263</v>
      </c>
      <c r="B133" s="79" t="s">
        <v>264</v>
      </c>
      <c r="C133" s="91">
        <v>2</v>
      </c>
      <c r="D133" s="91">
        <v>2</v>
      </c>
      <c r="E133" s="91"/>
      <c r="F133" s="91"/>
      <c r="G133" s="66">
        <v>23</v>
      </c>
      <c r="H133" s="54" t="e">
        <f>#REF!</f>
        <v>#REF!</v>
      </c>
      <c r="I133" s="31"/>
      <c r="J133" s="83"/>
      <c r="K133" s="99" t="str">
        <f t="shared" si="28"/>
        <v/>
      </c>
      <c r="L133" s="3"/>
      <c r="M133" s="3"/>
      <c r="N133" s="59">
        <f t="shared" si="27"/>
        <v>46</v>
      </c>
      <c r="O133" s="36">
        <f t="shared" si="29"/>
        <v>46</v>
      </c>
      <c r="P133" s="36">
        <f t="shared" si="30"/>
        <v>46</v>
      </c>
      <c r="Q133" s="36">
        <f t="shared" si="31"/>
        <v>0</v>
      </c>
      <c r="R133" s="36">
        <f t="shared" si="32"/>
        <v>0</v>
      </c>
    </row>
    <row r="134" spans="1:30" ht="15" customHeight="1" x14ac:dyDescent="0.15">
      <c r="A134" s="73" t="s">
        <v>265</v>
      </c>
      <c r="B134" s="79" t="s">
        <v>266</v>
      </c>
      <c r="C134" s="91">
        <v>2</v>
      </c>
      <c r="D134" s="91">
        <v>2</v>
      </c>
      <c r="E134" s="91"/>
      <c r="F134" s="91"/>
      <c r="G134" s="66">
        <v>23</v>
      </c>
      <c r="H134" s="69" t="e">
        <f>#REF!</f>
        <v>#REF!</v>
      </c>
      <c r="I134" s="31"/>
      <c r="J134" s="86"/>
      <c r="K134" s="102" t="str">
        <f t="shared" si="28"/>
        <v/>
      </c>
      <c r="L134" s="3"/>
      <c r="M134" s="3"/>
      <c r="N134" s="59">
        <f t="shared" si="27"/>
        <v>46</v>
      </c>
      <c r="O134" s="36">
        <f t="shared" si="29"/>
        <v>46</v>
      </c>
      <c r="P134" s="36">
        <f t="shared" si="30"/>
        <v>46</v>
      </c>
      <c r="Q134" s="36">
        <f t="shared" si="31"/>
        <v>0</v>
      </c>
      <c r="R134" s="36">
        <f t="shared" si="32"/>
        <v>0</v>
      </c>
    </row>
    <row r="135" spans="1:30" ht="15" customHeight="1" x14ac:dyDescent="0.15">
      <c r="A135" s="73" t="s">
        <v>267</v>
      </c>
      <c r="B135" s="79" t="s">
        <v>268</v>
      </c>
      <c r="C135" s="91">
        <v>1</v>
      </c>
      <c r="D135" s="91">
        <v>1</v>
      </c>
      <c r="E135" s="91"/>
      <c r="F135" s="91"/>
      <c r="G135" s="66">
        <v>23</v>
      </c>
      <c r="H135" s="54" t="e">
        <f>#REF!</f>
        <v>#REF!</v>
      </c>
      <c r="I135" s="31"/>
      <c r="J135" s="83"/>
      <c r="K135" s="99" t="str">
        <f t="shared" si="28"/>
        <v/>
      </c>
      <c r="L135" s="3"/>
      <c r="M135" s="3"/>
      <c r="N135" s="59">
        <f t="shared" si="27"/>
        <v>23</v>
      </c>
      <c r="O135" s="36">
        <f t="shared" si="29"/>
        <v>23</v>
      </c>
      <c r="P135" s="36">
        <f t="shared" si="30"/>
        <v>23</v>
      </c>
      <c r="Q135" s="36">
        <f t="shared" si="31"/>
        <v>0</v>
      </c>
      <c r="R135" s="36">
        <f t="shared" si="32"/>
        <v>0</v>
      </c>
    </row>
    <row r="136" spans="1:30" ht="15" customHeight="1" thickBot="1" x14ac:dyDescent="0.2">
      <c r="A136" s="74" t="s">
        <v>269</v>
      </c>
      <c r="B136" s="80" t="s">
        <v>270</v>
      </c>
      <c r="C136" s="95">
        <v>1</v>
      </c>
      <c r="D136" s="95">
        <v>1</v>
      </c>
      <c r="E136" s="95"/>
      <c r="F136" s="95"/>
      <c r="G136" s="68">
        <v>23</v>
      </c>
      <c r="H136" s="70" t="e">
        <f>#REF!</f>
        <v>#REF!</v>
      </c>
      <c r="I136" s="31"/>
      <c r="J136" s="86"/>
      <c r="K136" s="102" t="str">
        <f t="shared" si="28"/>
        <v/>
      </c>
      <c r="L136" s="3"/>
      <c r="M136" s="3"/>
      <c r="N136" s="59">
        <f t="shared" si="27"/>
        <v>23</v>
      </c>
      <c r="O136" s="36">
        <f t="shared" si="29"/>
        <v>23</v>
      </c>
      <c r="P136" s="36">
        <f t="shared" si="30"/>
        <v>23</v>
      </c>
      <c r="Q136" s="36">
        <f t="shared" si="31"/>
        <v>0</v>
      </c>
      <c r="R136" s="36">
        <f t="shared" si="32"/>
        <v>0</v>
      </c>
    </row>
    <row r="137" spans="1:30" ht="15" customHeight="1" thickBot="1" x14ac:dyDescent="0.2">
      <c r="A137" s="24"/>
      <c r="B137" s="52" t="s">
        <v>272</v>
      </c>
      <c r="C137" s="93">
        <f t="shared" ref="C137:F137" si="33">SUM(C105:C136)</f>
        <v>70</v>
      </c>
      <c r="D137" s="96">
        <f t="shared" si="33"/>
        <v>60</v>
      </c>
      <c r="E137" s="93">
        <f t="shared" si="33"/>
        <v>0</v>
      </c>
      <c r="F137" s="94">
        <f t="shared" si="33"/>
        <v>36</v>
      </c>
      <c r="G137" s="28"/>
      <c r="H137" s="28"/>
      <c r="I137" s="28"/>
      <c r="J137" s="103" t="str">
        <f t="shared" ref="J137:K137" si="34">IF(SUM(J105:J136)=0,"",SUM(J105:J136))</f>
        <v/>
      </c>
      <c r="K137" s="105" t="str">
        <f t="shared" si="34"/>
        <v/>
      </c>
      <c r="L137" s="24"/>
      <c r="M137" s="24"/>
      <c r="N137" s="59">
        <f t="shared" si="27"/>
        <v>0</v>
      </c>
      <c r="O137" s="36">
        <f t="shared" si="29"/>
        <v>0</v>
      </c>
      <c r="P137" s="36">
        <f t="shared" si="30"/>
        <v>0</v>
      </c>
      <c r="Q137" s="36">
        <f t="shared" si="31"/>
        <v>0</v>
      </c>
      <c r="R137" s="36">
        <f t="shared" si="32"/>
        <v>0</v>
      </c>
    </row>
    <row r="138" spans="1:30" ht="15" customHeight="1" thickBot="1" x14ac:dyDescent="0.2">
      <c r="A138" s="41" t="s">
        <v>186</v>
      </c>
      <c r="B138" s="27"/>
      <c r="C138" s="22"/>
      <c r="D138" s="22"/>
      <c r="E138" s="57"/>
      <c r="F138" s="22"/>
      <c r="G138" s="28"/>
      <c r="H138" s="28"/>
      <c r="I138" s="28"/>
      <c r="J138" s="29"/>
      <c r="K138" s="30"/>
      <c r="L138" s="23"/>
      <c r="M138" s="24"/>
      <c r="N138" s="23"/>
      <c r="O138" s="36">
        <f t="shared" si="29"/>
        <v>0</v>
      </c>
      <c r="P138" s="36">
        <f t="shared" si="30"/>
        <v>0</v>
      </c>
      <c r="Q138" s="36">
        <f t="shared" si="31"/>
        <v>0</v>
      </c>
      <c r="R138" s="36">
        <f t="shared" si="32"/>
        <v>0</v>
      </c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ht="15" customHeight="1" x14ac:dyDescent="0.15">
      <c r="A139" s="72" t="s">
        <v>203</v>
      </c>
      <c r="B139" s="78" t="s">
        <v>204</v>
      </c>
      <c r="C139" s="90">
        <v>2</v>
      </c>
      <c r="D139" s="90">
        <v>2</v>
      </c>
      <c r="E139" s="90">
        <v>2</v>
      </c>
      <c r="F139" s="90">
        <v>2</v>
      </c>
      <c r="G139" s="64">
        <v>60</v>
      </c>
      <c r="H139" s="53">
        <v>60</v>
      </c>
      <c r="I139" s="31"/>
      <c r="J139" s="82"/>
      <c r="K139" s="98" t="str">
        <f t="shared" ref="K139:K146" si="35">IF(J139*G139=0,"",J139*G139)</f>
        <v/>
      </c>
      <c r="L139" s="34"/>
      <c r="M139" s="35"/>
      <c r="N139" s="34"/>
      <c r="O139" s="36">
        <f t="shared" si="29"/>
        <v>120</v>
      </c>
      <c r="P139" s="36">
        <f t="shared" si="30"/>
        <v>120</v>
      </c>
      <c r="Q139" s="36">
        <f t="shared" si="31"/>
        <v>120</v>
      </c>
      <c r="R139" s="36">
        <f t="shared" si="32"/>
        <v>120</v>
      </c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</row>
    <row r="140" spans="1:30" ht="15" customHeight="1" x14ac:dyDescent="0.15">
      <c r="A140" s="73" t="s">
        <v>187</v>
      </c>
      <c r="B140" s="79" t="s">
        <v>205</v>
      </c>
      <c r="C140" s="91">
        <v>2</v>
      </c>
      <c r="D140" s="91">
        <v>2</v>
      </c>
      <c r="E140" s="91">
        <v>2</v>
      </c>
      <c r="F140" s="91">
        <v>2</v>
      </c>
      <c r="G140" s="66">
        <v>60</v>
      </c>
      <c r="H140" s="54">
        <v>60</v>
      </c>
      <c r="I140" s="31"/>
      <c r="J140" s="83"/>
      <c r="K140" s="99" t="str">
        <f t="shared" si="35"/>
        <v/>
      </c>
      <c r="L140" s="34"/>
      <c r="M140" s="35"/>
      <c r="N140" s="34"/>
      <c r="O140" s="36">
        <f t="shared" si="29"/>
        <v>120</v>
      </c>
      <c r="P140" s="36">
        <f t="shared" si="30"/>
        <v>120</v>
      </c>
      <c r="Q140" s="36">
        <f t="shared" si="31"/>
        <v>120</v>
      </c>
      <c r="R140" s="36">
        <f t="shared" si="32"/>
        <v>120</v>
      </c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</row>
    <row r="141" spans="1:30" ht="15" customHeight="1" x14ac:dyDescent="0.15">
      <c r="A141" s="73" t="s">
        <v>188</v>
      </c>
      <c r="B141" s="79" t="s">
        <v>189</v>
      </c>
      <c r="C141" s="91">
        <v>2</v>
      </c>
      <c r="D141" s="91">
        <v>2</v>
      </c>
      <c r="E141" s="91">
        <v>2</v>
      </c>
      <c r="F141" s="91">
        <v>2</v>
      </c>
      <c r="G141" s="66">
        <v>40</v>
      </c>
      <c r="H141" s="54">
        <v>40</v>
      </c>
      <c r="I141" s="31"/>
      <c r="J141" s="83"/>
      <c r="K141" s="99" t="str">
        <f t="shared" si="35"/>
        <v/>
      </c>
      <c r="L141" s="1"/>
      <c r="M141" s="3"/>
      <c r="N141" s="1"/>
      <c r="O141" s="36">
        <f t="shared" si="29"/>
        <v>80</v>
      </c>
      <c r="P141" s="36">
        <f t="shared" si="30"/>
        <v>80</v>
      </c>
      <c r="Q141" s="36">
        <f t="shared" si="31"/>
        <v>80</v>
      </c>
      <c r="R141" s="36">
        <f t="shared" si="32"/>
        <v>80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" customHeight="1" x14ac:dyDescent="0.15">
      <c r="A142" s="73" t="s">
        <v>291</v>
      </c>
      <c r="B142" s="79" t="s">
        <v>292</v>
      </c>
      <c r="C142" s="91">
        <v>1</v>
      </c>
      <c r="D142" s="91">
        <v>1</v>
      </c>
      <c r="E142" s="91">
        <v>1</v>
      </c>
      <c r="F142" s="91">
        <v>1</v>
      </c>
      <c r="G142" s="66">
        <v>90</v>
      </c>
      <c r="H142" s="54">
        <v>80</v>
      </c>
      <c r="I142" s="31"/>
      <c r="J142" s="83"/>
      <c r="K142" s="99" t="str">
        <f t="shared" si="35"/>
        <v/>
      </c>
      <c r="L142" s="1"/>
      <c r="M142" s="3"/>
      <c r="N142" s="1"/>
      <c r="O142" s="36">
        <f t="shared" ref="O142:O155" si="36">C142*G142</f>
        <v>90</v>
      </c>
      <c r="P142" s="36">
        <f t="shared" ref="P142:P155" si="37">D142*G142</f>
        <v>90</v>
      </c>
      <c r="Q142" s="36">
        <f t="shared" ref="Q142:Q155" si="38">E142*G142</f>
        <v>90</v>
      </c>
      <c r="R142" s="36">
        <f t="shared" ref="R142:R155" si="39">F142*G142</f>
        <v>90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" customHeight="1" x14ac:dyDescent="0.15">
      <c r="A143" s="73" t="s">
        <v>190</v>
      </c>
      <c r="B143" s="79" t="s">
        <v>191</v>
      </c>
      <c r="C143" s="91">
        <v>2</v>
      </c>
      <c r="D143" s="91">
        <v>2</v>
      </c>
      <c r="E143" s="91">
        <v>2</v>
      </c>
      <c r="F143" s="91">
        <v>2</v>
      </c>
      <c r="G143" s="66">
        <v>40</v>
      </c>
      <c r="H143" s="54">
        <v>40</v>
      </c>
      <c r="I143" s="31"/>
      <c r="J143" s="83"/>
      <c r="K143" s="99" t="str">
        <f t="shared" si="35"/>
        <v/>
      </c>
      <c r="L143" s="1"/>
      <c r="M143" s="3"/>
      <c r="N143" s="1"/>
      <c r="O143" s="36">
        <f t="shared" si="36"/>
        <v>80</v>
      </c>
      <c r="P143" s="36">
        <f t="shared" si="37"/>
        <v>80</v>
      </c>
      <c r="Q143" s="36">
        <f t="shared" si="38"/>
        <v>80</v>
      </c>
      <c r="R143" s="36">
        <f t="shared" si="39"/>
        <v>80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" customHeight="1" x14ac:dyDescent="0.15">
      <c r="A144" s="73" t="s">
        <v>293</v>
      </c>
      <c r="B144" s="79" t="s">
        <v>294</v>
      </c>
      <c r="C144" s="91">
        <v>1</v>
      </c>
      <c r="D144" s="91">
        <v>1</v>
      </c>
      <c r="E144" s="91">
        <v>1</v>
      </c>
      <c r="F144" s="91">
        <v>1</v>
      </c>
      <c r="G144" s="66">
        <v>100</v>
      </c>
      <c r="H144" s="54">
        <v>100</v>
      </c>
      <c r="I144" s="31"/>
      <c r="J144" s="83"/>
      <c r="K144" s="99" t="str">
        <f t="shared" si="35"/>
        <v/>
      </c>
      <c r="L144" s="3"/>
      <c r="M144" s="3"/>
      <c r="N144" s="59">
        <f>C144*G144</f>
        <v>100</v>
      </c>
      <c r="O144" s="36">
        <f t="shared" si="36"/>
        <v>100</v>
      </c>
      <c r="P144" s="36">
        <f t="shared" si="37"/>
        <v>100</v>
      </c>
      <c r="Q144" s="36">
        <f t="shared" si="38"/>
        <v>100</v>
      </c>
      <c r="R144" s="36">
        <f t="shared" si="39"/>
        <v>100</v>
      </c>
    </row>
    <row r="145" spans="1:30" ht="15" customHeight="1" x14ac:dyDescent="0.15">
      <c r="A145" s="73" t="s">
        <v>192</v>
      </c>
      <c r="B145" s="79" t="s">
        <v>193</v>
      </c>
      <c r="C145" s="91">
        <v>1</v>
      </c>
      <c r="D145" s="91">
        <v>1</v>
      </c>
      <c r="E145" s="91">
        <v>1</v>
      </c>
      <c r="F145" s="91">
        <v>1</v>
      </c>
      <c r="G145" s="66">
        <v>600</v>
      </c>
      <c r="H145" s="55">
        <v>600</v>
      </c>
      <c r="I145" s="31"/>
      <c r="J145" s="83"/>
      <c r="K145" s="100" t="str">
        <f t="shared" si="35"/>
        <v/>
      </c>
      <c r="L145" s="1"/>
      <c r="M145" s="3"/>
      <c r="N145" s="1"/>
      <c r="O145" s="36">
        <f t="shared" si="36"/>
        <v>600</v>
      </c>
      <c r="P145" s="36">
        <f t="shared" si="37"/>
        <v>600</v>
      </c>
      <c r="Q145" s="36">
        <f t="shared" si="38"/>
        <v>600</v>
      </c>
      <c r="R145" s="36">
        <f t="shared" si="39"/>
        <v>600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" customHeight="1" thickBot="1" x14ac:dyDescent="0.2">
      <c r="A146" s="74" t="s">
        <v>194</v>
      </c>
      <c r="B146" s="80" t="s">
        <v>195</v>
      </c>
      <c r="C146" s="95"/>
      <c r="D146" s="95"/>
      <c r="E146" s="95"/>
      <c r="F146" s="95"/>
      <c r="G146" s="68">
        <v>6</v>
      </c>
      <c r="H146" s="56">
        <v>6</v>
      </c>
      <c r="I146" s="31"/>
      <c r="J146" s="83"/>
      <c r="K146" s="101" t="str">
        <f t="shared" si="35"/>
        <v/>
      </c>
      <c r="L146" s="1"/>
      <c r="M146" s="3"/>
      <c r="N146" s="1"/>
      <c r="O146" s="36">
        <f t="shared" si="36"/>
        <v>0</v>
      </c>
      <c r="P146" s="36">
        <f t="shared" si="37"/>
        <v>0</v>
      </c>
      <c r="Q146" s="36">
        <f t="shared" si="38"/>
        <v>0</v>
      </c>
      <c r="R146" s="36">
        <f t="shared" si="39"/>
        <v>0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" customHeight="1" thickBot="1" x14ac:dyDescent="0.2">
      <c r="A147" s="24"/>
      <c r="B147" s="52" t="s">
        <v>298</v>
      </c>
      <c r="C147" s="93">
        <f t="shared" ref="C147:F147" si="40">SUM(C139:C146)</f>
        <v>11</v>
      </c>
      <c r="D147" s="93">
        <f t="shared" si="40"/>
        <v>11</v>
      </c>
      <c r="E147" s="93">
        <f t="shared" si="40"/>
        <v>11</v>
      </c>
      <c r="F147" s="94">
        <f t="shared" si="40"/>
        <v>11</v>
      </c>
      <c r="G147" s="28"/>
      <c r="H147" s="28"/>
      <c r="I147" s="28"/>
      <c r="J147" s="103" t="str">
        <f>IF(SUM(J139:J146)=0,"",SUM(J139:J146))</f>
        <v/>
      </c>
      <c r="K147" s="105" t="str">
        <f>IF(SUM(K139:K146)=0,"",SUM(K139:K146))</f>
        <v/>
      </c>
      <c r="L147" s="1"/>
      <c r="M147" s="40"/>
      <c r="N147" s="1"/>
      <c r="O147" s="36">
        <f t="shared" si="36"/>
        <v>0</v>
      </c>
      <c r="P147" s="36">
        <f t="shared" si="37"/>
        <v>0</v>
      </c>
      <c r="Q147" s="36">
        <f t="shared" si="38"/>
        <v>0</v>
      </c>
      <c r="R147" s="36">
        <f t="shared" si="39"/>
        <v>0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" customHeight="1" thickBot="1" x14ac:dyDescent="0.2">
      <c r="A148" s="41" t="s">
        <v>186</v>
      </c>
      <c r="B148" s="27"/>
      <c r="C148" s="22"/>
      <c r="D148" s="22"/>
      <c r="E148" s="22"/>
      <c r="G148" s="28"/>
      <c r="H148" s="28"/>
      <c r="I148" s="22"/>
      <c r="J148" s="22"/>
      <c r="K148" s="28"/>
      <c r="L148" s="24"/>
      <c r="M148" s="24"/>
      <c r="N148" s="59">
        <f t="shared" ref="N148:N155" si="41">C148*G148</f>
        <v>0</v>
      </c>
      <c r="O148" s="36">
        <f t="shared" si="36"/>
        <v>0</v>
      </c>
      <c r="P148" s="36">
        <f t="shared" si="37"/>
        <v>0</v>
      </c>
      <c r="Q148" s="36">
        <f t="shared" si="38"/>
        <v>0</v>
      </c>
      <c r="R148" s="36">
        <f t="shared" si="39"/>
        <v>0</v>
      </c>
    </row>
    <row r="149" spans="1:30" ht="15" customHeight="1" x14ac:dyDescent="0.15">
      <c r="A149" s="72" t="s">
        <v>273</v>
      </c>
      <c r="B149" s="78" t="s">
        <v>274</v>
      </c>
      <c r="C149" s="90">
        <v>2</v>
      </c>
      <c r="D149" s="90">
        <v>2</v>
      </c>
      <c r="E149" s="90"/>
      <c r="F149" s="90">
        <v>2</v>
      </c>
      <c r="G149" s="64">
        <v>60</v>
      </c>
      <c r="H149" s="53">
        <v>25</v>
      </c>
      <c r="I149" s="31"/>
      <c r="J149" s="82"/>
      <c r="K149" s="98" t="str">
        <f t="shared" ref="K149:K155" si="42">IF(J149*G149=0,"",J149*G149)</f>
        <v/>
      </c>
      <c r="L149" s="3"/>
      <c r="M149" s="3"/>
      <c r="N149" s="59">
        <f t="shared" si="41"/>
        <v>120</v>
      </c>
      <c r="O149" s="36">
        <f t="shared" si="36"/>
        <v>120</v>
      </c>
      <c r="P149" s="36">
        <f t="shared" si="37"/>
        <v>120</v>
      </c>
      <c r="Q149" s="36">
        <f t="shared" si="38"/>
        <v>0</v>
      </c>
      <c r="R149" s="36">
        <f t="shared" si="39"/>
        <v>120</v>
      </c>
    </row>
    <row r="150" spans="1:30" ht="15" customHeight="1" x14ac:dyDescent="0.15">
      <c r="A150" s="73" t="s">
        <v>275</v>
      </c>
      <c r="B150" s="79" t="s">
        <v>276</v>
      </c>
      <c r="C150" s="91">
        <v>2</v>
      </c>
      <c r="D150" s="91">
        <v>2</v>
      </c>
      <c r="E150" s="91"/>
      <c r="F150" s="91">
        <v>2</v>
      </c>
      <c r="G150" s="66">
        <v>60</v>
      </c>
      <c r="H150" s="54">
        <v>50</v>
      </c>
      <c r="I150" s="31"/>
      <c r="J150" s="83"/>
      <c r="K150" s="99" t="str">
        <f t="shared" si="42"/>
        <v/>
      </c>
      <c r="L150" s="3"/>
      <c r="M150" s="3"/>
      <c r="N150" s="59">
        <f t="shared" si="41"/>
        <v>120</v>
      </c>
      <c r="O150" s="36">
        <f t="shared" si="36"/>
        <v>120</v>
      </c>
      <c r="P150" s="36">
        <f t="shared" si="37"/>
        <v>120</v>
      </c>
      <c r="Q150" s="36">
        <f t="shared" si="38"/>
        <v>0</v>
      </c>
      <c r="R150" s="36">
        <f t="shared" si="39"/>
        <v>120</v>
      </c>
    </row>
    <row r="151" spans="1:30" ht="15" customHeight="1" x14ac:dyDescent="0.15">
      <c r="A151" s="73" t="s">
        <v>277</v>
      </c>
      <c r="B151" s="79" t="s">
        <v>278</v>
      </c>
      <c r="C151" s="91"/>
      <c r="D151" s="91"/>
      <c r="E151" s="91"/>
      <c r="F151" s="91"/>
      <c r="G151" s="66">
        <v>90</v>
      </c>
      <c r="H151" s="54">
        <v>90</v>
      </c>
      <c r="I151" s="31"/>
      <c r="J151" s="83"/>
      <c r="K151" s="99" t="str">
        <f t="shared" si="42"/>
        <v/>
      </c>
      <c r="L151" s="3"/>
      <c r="M151" s="3"/>
      <c r="N151" s="59">
        <f t="shared" si="41"/>
        <v>0</v>
      </c>
      <c r="O151" s="36">
        <f t="shared" si="36"/>
        <v>0</v>
      </c>
      <c r="P151" s="36">
        <f t="shared" si="37"/>
        <v>0</v>
      </c>
      <c r="Q151" s="36">
        <f t="shared" si="38"/>
        <v>0</v>
      </c>
      <c r="R151" s="36">
        <f t="shared" si="39"/>
        <v>0</v>
      </c>
    </row>
    <row r="152" spans="1:30" ht="15" customHeight="1" x14ac:dyDescent="0.15">
      <c r="A152" s="73" t="s">
        <v>279</v>
      </c>
      <c r="B152" s="79" t="s">
        <v>280</v>
      </c>
      <c r="C152" s="91">
        <v>2</v>
      </c>
      <c r="D152" s="91">
        <v>2</v>
      </c>
      <c r="E152" s="91"/>
      <c r="F152" s="91">
        <v>2</v>
      </c>
      <c r="G152" s="66">
        <v>40</v>
      </c>
      <c r="H152" s="54">
        <v>40</v>
      </c>
      <c r="I152" s="31"/>
      <c r="J152" s="83"/>
      <c r="K152" s="99" t="str">
        <f t="shared" si="42"/>
        <v/>
      </c>
      <c r="L152" s="3"/>
      <c r="M152" s="3"/>
      <c r="N152" s="59">
        <f t="shared" si="41"/>
        <v>80</v>
      </c>
      <c r="O152" s="36">
        <f t="shared" si="36"/>
        <v>80</v>
      </c>
      <c r="P152" s="36">
        <f t="shared" si="37"/>
        <v>80</v>
      </c>
      <c r="Q152" s="36">
        <f t="shared" si="38"/>
        <v>0</v>
      </c>
      <c r="R152" s="36">
        <f t="shared" si="39"/>
        <v>80</v>
      </c>
    </row>
    <row r="153" spans="1:30" ht="15" customHeight="1" x14ac:dyDescent="0.15">
      <c r="A153" s="73" t="s">
        <v>281</v>
      </c>
      <c r="B153" s="79" t="s">
        <v>282</v>
      </c>
      <c r="C153" s="91"/>
      <c r="D153" s="91"/>
      <c r="E153" s="91"/>
      <c r="F153" s="91"/>
      <c r="G153" s="66">
        <v>40</v>
      </c>
      <c r="H153" s="54">
        <v>40</v>
      </c>
      <c r="I153" s="31"/>
      <c r="J153" s="83"/>
      <c r="K153" s="99" t="str">
        <f t="shared" si="42"/>
        <v/>
      </c>
      <c r="L153" s="3"/>
      <c r="M153" s="3"/>
      <c r="N153" s="59">
        <f t="shared" si="41"/>
        <v>0</v>
      </c>
      <c r="O153" s="36">
        <f t="shared" si="36"/>
        <v>0</v>
      </c>
      <c r="P153" s="36">
        <f t="shared" si="37"/>
        <v>0</v>
      </c>
      <c r="Q153" s="36">
        <f t="shared" si="38"/>
        <v>0</v>
      </c>
      <c r="R153" s="36">
        <f t="shared" si="39"/>
        <v>0</v>
      </c>
    </row>
    <row r="154" spans="1:30" ht="15" customHeight="1" x14ac:dyDescent="0.15">
      <c r="A154" s="73" t="s">
        <v>283</v>
      </c>
      <c r="B154" s="79" t="s">
        <v>284</v>
      </c>
      <c r="C154" s="91">
        <v>2</v>
      </c>
      <c r="D154" s="91">
        <v>2</v>
      </c>
      <c r="E154" s="91"/>
      <c r="F154" s="91">
        <v>2</v>
      </c>
      <c r="G154" s="66">
        <v>40</v>
      </c>
      <c r="H154" s="54">
        <v>40</v>
      </c>
      <c r="I154" s="31"/>
      <c r="J154" s="83"/>
      <c r="K154" s="99" t="str">
        <f t="shared" si="42"/>
        <v/>
      </c>
      <c r="L154" s="3"/>
      <c r="M154" s="3"/>
      <c r="N154" s="59">
        <f t="shared" si="41"/>
        <v>80</v>
      </c>
      <c r="O154" s="36">
        <f t="shared" si="36"/>
        <v>80</v>
      </c>
      <c r="P154" s="36">
        <f t="shared" si="37"/>
        <v>80</v>
      </c>
      <c r="Q154" s="36">
        <f t="shared" si="38"/>
        <v>0</v>
      </c>
      <c r="R154" s="36">
        <f t="shared" si="39"/>
        <v>80</v>
      </c>
    </row>
    <row r="155" spans="1:30" ht="15" customHeight="1" thickBot="1" x14ac:dyDescent="0.2">
      <c r="A155" s="74" t="s">
        <v>285</v>
      </c>
      <c r="B155" s="80" t="s">
        <v>286</v>
      </c>
      <c r="C155" s="95">
        <v>1</v>
      </c>
      <c r="D155" s="95">
        <v>1</v>
      </c>
      <c r="E155" s="95"/>
      <c r="F155" s="95">
        <v>1</v>
      </c>
      <c r="G155" s="68">
        <v>100</v>
      </c>
      <c r="H155" s="54">
        <v>100</v>
      </c>
      <c r="I155" s="31"/>
      <c r="J155" s="83"/>
      <c r="K155" s="99" t="str">
        <f t="shared" si="42"/>
        <v/>
      </c>
      <c r="L155" s="3"/>
      <c r="M155" s="3"/>
      <c r="N155" s="59">
        <f t="shared" si="41"/>
        <v>100</v>
      </c>
      <c r="O155" s="36">
        <f t="shared" si="36"/>
        <v>100</v>
      </c>
      <c r="P155" s="36">
        <f t="shared" si="37"/>
        <v>100</v>
      </c>
      <c r="Q155" s="36">
        <f t="shared" si="38"/>
        <v>0</v>
      </c>
      <c r="R155" s="36">
        <f t="shared" si="39"/>
        <v>100</v>
      </c>
    </row>
    <row r="156" spans="1:30" ht="15" customHeight="1" thickBot="1" x14ac:dyDescent="0.2">
      <c r="A156" s="24"/>
      <c r="B156" s="52" t="s">
        <v>299</v>
      </c>
      <c r="C156" s="93">
        <f>SUM(C149:C155)</f>
        <v>9</v>
      </c>
      <c r="D156" s="96">
        <f>SUM(D149:D155)</f>
        <v>9</v>
      </c>
      <c r="E156" s="93">
        <f>SUM(E149:E155)</f>
        <v>0</v>
      </c>
      <c r="F156" s="94">
        <f>SUM(F149:F155)</f>
        <v>9</v>
      </c>
      <c r="G156" s="28"/>
      <c r="H156" s="28"/>
      <c r="I156" s="28"/>
      <c r="J156" s="104" t="str">
        <f>IF(SUM(J149:J155)=0,"",SUM(J149:J155))</f>
        <v/>
      </c>
      <c r="K156" s="105" t="str">
        <f>IF(SUM(K149:K155)=0,"",SUM(K149:K155))</f>
        <v/>
      </c>
      <c r="L156" s="3"/>
      <c r="M156" s="40"/>
      <c r="N156" s="3"/>
      <c r="O156" s="3"/>
      <c r="P156" s="3"/>
      <c r="Q156" s="3"/>
      <c r="R156" s="3"/>
    </row>
    <row r="157" spans="1:30" ht="15" customHeight="1" thickBot="1" x14ac:dyDescent="0.2">
      <c r="A157" s="41" t="s">
        <v>196</v>
      </c>
      <c r="B157" s="42"/>
      <c r="C157" s="42"/>
      <c r="D157" s="42"/>
      <c r="E157" s="42"/>
      <c r="F157" s="42"/>
      <c r="G157" s="43" t="s">
        <v>197</v>
      </c>
      <c r="H157" s="43"/>
      <c r="I157" s="44"/>
      <c r="J157" s="45"/>
      <c r="K157" s="46">
        <f>SUM(K8:K11,K14:K31,K33:K50,K52:K64,K66:K81,K83:K90,K92:K102, K105:K136,K139:K146,K149:K155)</f>
        <v>0</v>
      </c>
      <c r="L157" s="1"/>
      <c r="M157" s="40"/>
      <c r="N157" s="1"/>
      <c r="O157" s="47">
        <f>SUM(O13:O155)</f>
        <v>8224</v>
      </c>
      <c r="P157" s="47">
        <f>SUM(P13:P155)</f>
        <v>5465</v>
      </c>
      <c r="Q157" s="47">
        <f>SUM(Q13:Q155)</f>
        <v>5124</v>
      </c>
      <c r="R157" s="47">
        <f>SUM(R13:R155)</f>
        <v>4534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" customHeight="1" thickBot="1" x14ac:dyDescent="0.2">
      <c r="A158" s="118" t="s">
        <v>300</v>
      </c>
      <c r="B158" s="119"/>
      <c r="C158" s="120"/>
      <c r="D158" s="1"/>
      <c r="E158" s="1"/>
      <c r="F158" s="2"/>
      <c r="G158" s="42" t="s">
        <v>198</v>
      </c>
      <c r="H158" s="42"/>
      <c r="I158" s="2"/>
      <c r="J158" s="87">
        <v>0</v>
      </c>
      <c r="K158" s="88">
        <f>K157*J158</f>
        <v>0</v>
      </c>
      <c r="L158" s="48"/>
      <c r="M158" s="3"/>
      <c r="N158" s="48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" customHeight="1" thickBot="1" x14ac:dyDescent="0.2">
      <c r="A159" s="121"/>
      <c r="B159" s="122"/>
      <c r="C159" s="123"/>
      <c r="D159" s="1"/>
      <c r="E159" s="1"/>
      <c r="F159" s="2"/>
      <c r="G159" s="42" t="s">
        <v>199</v>
      </c>
      <c r="H159" s="1"/>
      <c r="I159" s="1"/>
      <c r="J159" s="87"/>
      <c r="K159" s="88">
        <f>IF(J159=0,0,(K157-K158)*J159)</f>
        <v>0</v>
      </c>
      <c r="L159" s="48"/>
      <c r="M159" s="3"/>
      <c r="N159" s="48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" customHeight="1" thickBot="1" x14ac:dyDescent="0.2">
      <c r="A160" s="121"/>
      <c r="B160" s="122"/>
      <c r="C160" s="123"/>
      <c r="D160" s="1"/>
      <c r="E160" s="1"/>
      <c r="F160" s="2"/>
      <c r="G160" s="42" t="s">
        <v>200</v>
      </c>
      <c r="H160" s="42"/>
      <c r="I160" s="2"/>
      <c r="J160" s="88" t="s">
        <v>202</v>
      </c>
      <c r="K160" s="88">
        <v>24</v>
      </c>
      <c r="L160" s="2"/>
      <c r="M160" s="3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" customHeight="1" thickBot="1" x14ac:dyDescent="0.2">
      <c r="A161" s="124"/>
      <c r="B161" s="125"/>
      <c r="C161" s="126"/>
      <c r="D161" s="2"/>
      <c r="E161" s="2"/>
      <c r="F161" s="2"/>
      <c r="G161" s="43" t="s">
        <v>201</v>
      </c>
      <c r="H161" s="49"/>
      <c r="I161" s="2"/>
      <c r="J161" s="2"/>
      <c r="K161" s="50">
        <f>K157-K158+K159+K160</f>
        <v>24</v>
      </c>
      <c r="L161" s="2"/>
      <c r="M161" s="3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" customHeight="1" x14ac:dyDescent="0.15">
      <c r="A162" s="1"/>
      <c r="B162" s="1"/>
      <c r="C162" s="1"/>
      <c r="D162" s="1"/>
      <c r="E162" s="2"/>
      <c r="F162" s="2"/>
      <c r="G162" s="42"/>
      <c r="H162" s="42"/>
      <c r="I162" s="2"/>
      <c r="J162" s="2"/>
      <c r="K162" s="51"/>
      <c r="L162" s="2"/>
      <c r="M162" s="3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" customHeight="1" x14ac:dyDescent="0.1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" customHeight="1" x14ac:dyDescent="0.1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" customHeight="1" x14ac:dyDescent="0.1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" customHeight="1" x14ac:dyDescent="0.1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" customHeight="1" x14ac:dyDescent="0.1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" customHeight="1" x14ac:dyDescent="0.1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" customHeight="1" x14ac:dyDescent="0.1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" customHeight="1" x14ac:dyDescent="0.1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" customHeight="1" x14ac:dyDescent="0.1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" customHeight="1" x14ac:dyDescent="0.1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" customHeight="1" x14ac:dyDescent="0.1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" customHeight="1" x14ac:dyDescent="0.1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" customHeight="1" x14ac:dyDescent="0.1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" customHeight="1" x14ac:dyDescent="0.1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" customHeight="1" x14ac:dyDescent="0.1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" customHeight="1" x14ac:dyDescent="0.1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" customHeight="1" x14ac:dyDescent="0.1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" customHeight="1" x14ac:dyDescent="0.1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" customHeight="1" x14ac:dyDescent="0.1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" customHeight="1" x14ac:dyDescent="0.1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" customHeight="1" x14ac:dyDescent="0.1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" customHeight="1" x14ac:dyDescent="0.1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" customHeight="1" x14ac:dyDescent="0.1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" customHeight="1" x14ac:dyDescent="0.1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" customHeight="1" x14ac:dyDescent="0.1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" customHeight="1" x14ac:dyDescent="0.1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" customHeight="1" x14ac:dyDescent="0.1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" customHeight="1" x14ac:dyDescent="0.1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" customHeight="1" x14ac:dyDescent="0.1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" customHeight="1" x14ac:dyDescent="0.1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" customHeight="1" x14ac:dyDescent="0.1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" customHeight="1" x14ac:dyDescent="0.1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" customHeight="1" x14ac:dyDescent="0.1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" customHeight="1" x14ac:dyDescent="0.1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" customHeight="1" x14ac:dyDescent="0.1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" customHeight="1" x14ac:dyDescent="0.1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" customHeight="1" x14ac:dyDescent="0.1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" customHeight="1" x14ac:dyDescent="0.1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" customHeight="1" x14ac:dyDescent="0.1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" customHeight="1" x14ac:dyDescent="0.1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" customHeight="1" x14ac:dyDescent="0.1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" customHeight="1" x14ac:dyDescent="0.1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" customHeight="1" x14ac:dyDescent="0.1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" customHeight="1" x14ac:dyDescent="0.1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" customHeight="1" x14ac:dyDescent="0.1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" customHeight="1" x14ac:dyDescent="0.1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" customHeight="1" x14ac:dyDescent="0.1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" customHeight="1" x14ac:dyDescent="0.1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" customHeight="1" x14ac:dyDescent="0.1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" customHeight="1" x14ac:dyDescent="0.1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" customHeight="1" x14ac:dyDescent="0.1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" customHeight="1" x14ac:dyDescent="0.1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" customHeight="1" x14ac:dyDescent="0.1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" customHeight="1" x14ac:dyDescent="0.1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" customHeight="1" x14ac:dyDescent="0.1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" customHeight="1" x14ac:dyDescent="0.1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" customHeight="1" x14ac:dyDescent="0.1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" customHeight="1" x14ac:dyDescent="0.1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" customHeight="1" x14ac:dyDescent="0.1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" customHeight="1" x14ac:dyDescent="0.1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" customHeight="1" x14ac:dyDescent="0.1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" customHeight="1" x14ac:dyDescent="0.1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" customHeight="1" x14ac:dyDescent="0.1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" customHeight="1" x14ac:dyDescent="0.1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" customHeight="1" x14ac:dyDescent="0.1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" customHeight="1" x14ac:dyDescent="0.1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" customHeight="1" x14ac:dyDescent="0.1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" customHeight="1" x14ac:dyDescent="0.1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" customHeight="1" x14ac:dyDescent="0.1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" customHeight="1" x14ac:dyDescent="0.1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" customHeight="1" x14ac:dyDescent="0.1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" customHeight="1" x14ac:dyDescent="0.1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" customHeight="1" x14ac:dyDescent="0.1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" customHeight="1" x14ac:dyDescent="0.1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" customHeight="1" x14ac:dyDescent="0.1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" customHeight="1" x14ac:dyDescent="0.1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" customHeight="1" x14ac:dyDescent="0.1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" customHeight="1" x14ac:dyDescent="0.1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" customHeight="1" x14ac:dyDescent="0.1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" customHeight="1" x14ac:dyDescent="0.1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" customHeight="1" x14ac:dyDescent="0.1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" customHeight="1" x14ac:dyDescent="0.1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" customHeight="1" x14ac:dyDescent="0.1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" customHeight="1" x14ac:dyDescent="0.1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" customHeight="1" x14ac:dyDescent="0.1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" customHeight="1" x14ac:dyDescent="0.1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" customHeight="1" x14ac:dyDescent="0.1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" customHeight="1" x14ac:dyDescent="0.1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" customHeight="1" x14ac:dyDescent="0.1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" customHeight="1" x14ac:dyDescent="0.1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" customHeight="1" x14ac:dyDescent="0.1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" customHeight="1" x14ac:dyDescent="0.1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" customHeight="1" x14ac:dyDescent="0.1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" customHeight="1" x14ac:dyDescent="0.1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" customHeight="1" x14ac:dyDescent="0.1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" customHeight="1" x14ac:dyDescent="0.1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" customHeight="1" x14ac:dyDescent="0.15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" customHeight="1" x14ac:dyDescent="0.15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" customHeight="1" x14ac:dyDescent="0.15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" customHeight="1" x14ac:dyDescent="0.15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" customHeight="1" x14ac:dyDescent="0.15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" customHeight="1" x14ac:dyDescent="0.15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" customHeight="1" x14ac:dyDescent="0.1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" customHeight="1" x14ac:dyDescent="0.1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" customHeight="1" x14ac:dyDescent="0.1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" customHeight="1" x14ac:dyDescent="0.15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" customHeight="1" x14ac:dyDescent="0.15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" customHeight="1" x14ac:dyDescent="0.15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" customHeight="1" x14ac:dyDescent="0.15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" customHeight="1" x14ac:dyDescent="0.15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" customHeight="1" x14ac:dyDescent="0.15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" customHeight="1" x14ac:dyDescent="0.15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" customHeight="1" x14ac:dyDescent="0.15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" customHeight="1" x14ac:dyDescent="0.15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" customHeight="1" x14ac:dyDescent="0.15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" customHeight="1" x14ac:dyDescent="0.15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" customHeight="1" x14ac:dyDescent="0.15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" customHeight="1" x14ac:dyDescent="0.15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" customHeight="1" x14ac:dyDescent="0.15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" customHeight="1" x14ac:dyDescent="0.15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" customHeight="1" x14ac:dyDescent="0.15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" customHeight="1" x14ac:dyDescent="0.15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" customHeight="1" x14ac:dyDescent="0.15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" customHeight="1" x14ac:dyDescent="0.15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" customHeight="1" x14ac:dyDescent="0.15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" customHeight="1" x14ac:dyDescent="0.15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" customHeight="1" x14ac:dyDescent="0.15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" customHeight="1" x14ac:dyDescent="0.15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" customHeight="1" x14ac:dyDescent="0.15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" customHeight="1" x14ac:dyDescent="0.15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" customHeight="1" x14ac:dyDescent="0.15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" customHeight="1" x14ac:dyDescent="0.15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" customHeight="1" x14ac:dyDescent="0.15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" customHeight="1" x14ac:dyDescent="0.15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" customHeight="1" x14ac:dyDescent="0.15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" customHeight="1" x14ac:dyDescent="0.15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" customHeight="1" x14ac:dyDescent="0.15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" customHeight="1" x14ac:dyDescent="0.15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" customHeight="1" x14ac:dyDescent="0.15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" customHeight="1" x14ac:dyDescent="0.15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" customHeight="1" x14ac:dyDescent="0.15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" customHeight="1" x14ac:dyDescent="0.15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" customHeight="1" x14ac:dyDescent="0.15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" customHeight="1" x14ac:dyDescent="0.15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" customHeight="1" x14ac:dyDescent="0.15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" customHeight="1" x14ac:dyDescent="0.15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" customHeight="1" x14ac:dyDescent="0.15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" customHeight="1" x14ac:dyDescent="0.15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" customHeight="1" x14ac:dyDescent="0.15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" customHeight="1" x14ac:dyDescent="0.15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" customHeight="1" x14ac:dyDescent="0.15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" customHeight="1" x14ac:dyDescent="0.15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" customHeight="1" x14ac:dyDescent="0.15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" customHeight="1" x14ac:dyDescent="0.15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" customHeight="1" x14ac:dyDescent="0.15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" customHeight="1" x14ac:dyDescent="0.15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" customHeight="1" x14ac:dyDescent="0.15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" customHeight="1" x14ac:dyDescent="0.15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" customHeight="1" x14ac:dyDescent="0.15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" customHeight="1" x14ac:dyDescent="0.15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" customHeight="1" x14ac:dyDescent="0.15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" customHeight="1" x14ac:dyDescent="0.15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" customHeight="1" x14ac:dyDescent="0.15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" customHeight="1" x14ac:dyDescent="0.15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" customHeight="1" x14ac:dyDescent="0.15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" customHeight="1" x14ac:dyDescent="0.15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" customHeight="1" x14ac:dyDescent="0.15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" customHeight="1" x14ac:dyDescent="0.15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" customHeight="1" x14ac:dyDescent="0.15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" customHeight="1" x14ac:dyDescent="0.15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 customHeight="1" x14ac:dyDescent="0.15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 customHeight="1" x14ac:dyDescent="0.15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 customHeight="1" x14ac:dyDescent="0.15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 customHeight="1" x14ac:dyDescent="0.15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 customHeight="1" x14ac:dyDescent="0.15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 customHeight="1" x14ac:dyDescent="0.15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 customHeight="1" x14ac:dyDescent="0.15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 customHeight="1" x14ac:dyDescent="0.15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 customHeight="1" x14ac:dyDescent="0.15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 customHeight="1" x14ac:dyDescent="0.15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 customHeight="1" x14ac:dyDescent="0.15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 customHeight="1" x14ac:dyDescent="0.15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 customHeight="1" x14ac:dyDescent="0.15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 customHeight="1" x14ac:dyDescent="0.15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 customHeight="1" x14ac:dyDescent="0.15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 customHeight="1" x14ac:dyDescent="0.15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 customHeight="1" x14ac:dyDescent="0.15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 customHeight="1" x14ac:dyDescent="0.15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 customHeight="1" x14ac:dyDescent="0.15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 customHeight="1" x14ac:dyDescent="0.15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 customHeight="1" x14ac:dyDescent="0.15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 customHeight="1" x14ac:dyDescent="0.15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 customHeight="1" x14ac:dyDescent="0.15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 customHeight="1" x14ac:dyDescent="0.15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 customHeight="1" x14ac:dyDescent="0.15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 customHeight="1" x14ac:dyDescent="0.15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 customHeight="1" x14ac:dyDescent="0.15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 customHeight="1" x14ac:dyDescent="0.15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 customHeight="1" x14ac:dyDescent="0.15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 customHeight="1" x14ac:dyDescent="0.15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 customHeight="1" x14ac:dyDescent="0.15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 customHeight="1" x14ac:dyDescent="0.15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 customHeight="1" x14ac:dyDescent="0.15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 customHeight="1" x14ac:dyDescent="0.15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 customHeight="1" x14ac:dyDescent="0.15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 customHeight="1" x14ac:dyDescent="0.15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 customHeight="1" x14ac:dyDescent="0.15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 customHeight="1" x14ac:dyDescent="0.15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 customHeight="1" x14ac:dyDescent="0.15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 customHeight="1" x14ac:dyDescent="0.15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 customHeight="1" x14ac:dyDescent="0.15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 customHeight="1" x14ac:dyDescent="0.15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 customHeight="1" x14ac:dyDescent="0.15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 customHeight="1" x14ac:dyDescent="0.15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 customHeight="1" x14ac:dyDescent="0.15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 customHeight="1" x14ac:dyDescent="0.15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 customHeight="1" x14ac:dyDescent="0.15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 customHeight="1" x14ac:dyDescent="0.15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 customHeight="1" x14ac:dyDescent="0.15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 customHeight="1" x14ac:dyDescent="0.15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 customHeight="1" x14ac:dyDescent="0.15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 customHeight="1" x14ac:dyDescent="0.15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 customHeight="1" x14ac:dyDescent="0.15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 customHeight="1" x14ac:dyDescent="0.15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 customHeight="1" x14ac:dyDescent="0.15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 customHeight="1" x14ac:dyDescent="0.15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 customHeight="1" x14ac:dyDescent="0.15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 customHeight="1" x14ac:dyDescent="0.15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 customHeight="1" x14ac:dyDescent="0.15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 customHeight="1" x14ac:dyDescent="0.15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 customHeight="1" x14ac:dyDescent="0.15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 customHeight="1" x14ac:dyDescent="0.15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 customHeight="1" x14ac:dyDescent="0.15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 customHeight="1" x14ac:dyDescent="0.15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 customHeight="1" x14ac:dyDescent="0.15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4.25" customHeight="1" x14ac:dyDescent="0.15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4.25" customHeight="1" x14ac:dyDescent="0.15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4.25" customHeight="1" x14ac:dyDescent="0.15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4.25" customHeight="1" x14ac:dyDescent="0.15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 customHeight="1" x14ac:dyDescent="0.15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 customHeight="1" x14ac:dyDescent="0.15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 customHeight="1" x14ac:dyDescent="0.15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 customHeight="1" x14ac:dyDescent="0.15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 customHeight="1" x14ac:dyDescent="0.15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 customHeight="1" x14ac:dyDescent="0.15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 customHeight="1" x14ac:dyDescent="0.15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 customHeight="1" x14ac:dyDescent="0.15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 customHeight="1" x14ac:dyDescent="0.15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 customHeight="1" x14ac:dyDescent="0.15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 customHeight="1" x14ac:dyDescent="0.15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 customHeight="1" x14ac:dyDescent="0.15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 customHeight="1" x14ac:dyDescent="0.15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 customHeight="1" x14ac:dyDescent="0.15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 customHeight="1" x14ac:dyDescent="0.15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 customHeight="1" x14ac:dyDescent="0.15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 customHeight="1" x14ac:dyDescent="0.15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 customHeight="1" x14ac:dyDescent="0.15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 customHeight="1" x14ac:dyDescent="0.15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 customHeight="1" x14ac:dyDescent="0.15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 customHeight="1" x14ac:dyDescent="0.15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 customHeight="1" x14ac:dyDescent="0.15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 customHeight="1" x14ac:dyDescent="0.15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 customHeight="1" x14ac:dyDescent="0.15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 customHeight="1" x14ac:dyDescent="0.15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 customHeight="1" x14ac:dyDescent="0.15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 customHeight="1" x14ac:dyDescent="0.15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 customHeight="1" x14ac:dyDescent="0.15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 customHeight="1" x14ac:dyDescent="0.15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 customHeight="1" x14ac:dyDescent="0.15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 customHeight="1" x14ac:dyDescent="0.15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 customHeight="1" x14ac:dyDescent="0.15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 customHeight="1" x14ac:dyDescent="0.15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 customHeight="1" x14ac:dyDescent="0.15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 customHeight="1" x14ac:dyDescent="0.15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 customHeight="1" x14ac:dyDescent="0.15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 customHeight="1" x14ac:dyDescent="0.15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 customHeight="1" x14ac:dyDescent="0.15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 customHeight="1" x14ac:dyDescent="0.15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 customHeight="1" x14ac:dyDescent="0.15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 customHeight="1" x14ac:dyDescent="0.15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 customHeight="1" x14ac:dyDescent="0.15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 customHeight="1" x14ac:dyDescent="0.15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 customHeight="1" x14ac:dyDescent="0.15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 customHeight="1" x14ac:dyDescent="0.15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 customHeight="1" x14ac:dyDescent="0.15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 customHeight="1" x14ac:dyDescent="0.15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 customHeight="1" x14ac:dyDescent="0.15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 customHeight="1" x14ac:dyDescent="0.15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 customHeight="1" x14ac:dyDescent="0.15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 customHeight="1" x14ac:dyDescent="0.15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 customHeight="1" x14ac:dyDescent="0.15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 customHeight="1" x14ac:dyDescent="0.15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 customHeight="1" x14ac:dyDescent="0.15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 customHeight="1" x14ac:dyDescent="0.15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 customHeight="1" x14ac:dyDescent="0.15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 customHeight="1" x14ac:dyDescent="0.15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 customHeight="1" x14ac:dyDescent="0.15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 customHeight="1" x14ac:dyDescent="0.15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 customHeight="1" x14ac:dyDescent="0.15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 customHeight="1" x14ac:dyDescent="0.15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 customHeight="1" x14ac:dyDescent="0.15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 customHeight="1" x14ac:dyDescent="0.15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 customHeight="1" x14ac:dyDescent="0.15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 customHeight="1" x14ac:dyDescent="0.15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 customHeight="1" x14ac:dyDescent="0.15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 customHeight="1" x14ac:dyDescent="0.15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 customHeight="1" x14ac:dyDescent="0.15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 customHeight="1" x14ac:dyDescent="0.15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 customHeight="1" x14ac:dyDescent="0.15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 customHeight="1" x14ac:dyDescent="0.15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 customHeight="1" x14ac:dyDescent="0.15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 customHeight="1" x14ac:dyDescent="0.15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 customHeight="1" x14ac:dyDescent="0.15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 customHeight="1" x14ac:dyDescent="0.15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 customHeight="1" x14ac:dyDescent="0.15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 customHeight="1" x14ac:dyDescent="0.15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 customHeight="1" x14ac:dyDescent="0.15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 customHeight="1" x14ac:dyDescent="0.15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 customHeight="1" x14ac:dyDescent="0.15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 customHeight="1" x14ac:dyDescent="0.15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 customHeight="1" x14ac:dyDescent="0.15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 customHeight="1" x14ac:dyDescent="0.15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 customHeight="1" x14ac:dyDescent="0.15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 customHeight="1" x14ac:dyDescent="0.15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 customHeight="1" x14ac:dyDescent="0.15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 customHeight="1" x14ac:dyDescent="0.15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 customHeight="1" x14ac:dyDescent="0.15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 customHeight="1" x14ac:dyDescent="0.15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 customHeight="1" x14ac:dyDescent="0.15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 customHeight="1" x14ac:dyDescent="0.15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 customHeight="1" x14ac:dyDescent="0.15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 customHeight="1" x14ac:dyDescent="0.15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 customHeight="1" x14ac:dyDescent="0.15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 customHeight="1" x14ac:dyDescent="0.15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 customHeight="1" x14ac:dyDescent="0.15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 customHeight="1" x14ac:dyDescent="0.15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 customHeight="1" x14ac:dyDescent="0.15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 customHeight="1" x14ac:dyDescent="0.15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 customHeight="1" x14ac:dyDescent="0.15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 customHeight="1" x14ac:dyDescent="0.15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 customHeight="1" x14ac:dyDescent="0.15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 customHeight="1" x14ac:dyDescent="0.15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 customHeight="1" x14ac:dyDescent="0.15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 customHeight="1" x14ac:dyDescent="0.15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 customHeight="1" x14ac:dyDescent="0.15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 customHeight="1" x14ac:dyDescent="0.15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 customHeight="1" x14ac:dyDescent="0.15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 customHeight="1" x14ac:dyDescent="0.15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 customHeight="1" x14ac:dyDescent="0.15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 customHeight="1" x14ac:dyDescent="0.15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 customHeight="1" x14ac:dyDescent="0.15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 customHeight="1" x14ac:dyDescent="0.15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 customHeight="1" x14ac:dyDescent="0.15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 customHeight="1" x14ac:dyDescent="0.15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 customHeight="1" x14ac:dyDescent="0.15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 customHeight="1" x14ac:dyDescent="0.15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 customHeight="1" x14ac:dyDescent="0.15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 customHeight="1" x14ac:dyDescent="0.15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 customHeight="1" x14ac:dyDescent="0.15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 customHeight="1" x14ac:dyDescent="0.15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 customHeight="1" x14ac:dyDescent="0.15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 customHeight="1" x14ac:dyDescent="0.15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 customHeight="1" x14ac:dyDescent="0.15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 customHeight="1" x14ac:dyDescent="0.15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 customHeight="1" x14ac:dyDescent="0.15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 customHeight="1" x14ac:dyDescent="0.15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 customHeight="1" x14ac:dyDescent="0.15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 customHeight="1" x14ac:dyDescent="0.15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 customHeight="1" x14ac:dyDescent="0.15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 customHeight="1" x14ac:dyDescent="0.15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 customHeight="1" x14ac:dyDescent="0.15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 customHeight="1" x14ac:dyDescent="0.15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 customHeight="1" x14ac:dyDescent="0.15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 customHeight="1" x14ac:dyDescent="0.15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 customHeight="1" x14ac:dyDescent="0.15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 customHeight="1" x14ac:dyDescent="0.15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 customHeight="1" x14ac:dyDescent="0.15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 customHeight="1" x14ac:dyDescent="0.15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 customHeight="1" x14ac:dyDescent="0.15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 customHeight="1" x14ac:dyDescent="0.15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 customHeight="1" x14ac:dyDescent="0.15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 customHeight="1" x14ac:dyDescent="0.15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 customHeight="1" x14ac:dyDescent="0.15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 customHeight="1" x14ac:dyDescent="0.15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 customHeight="1" x14ac:dyDescent="0.15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 customHeight="1" x14ac:dyDescent="0.15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 customHeight="1" x14ac:dyDescent="0.15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 customHeight="1" x14ac:dyDescent="0.15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 customHeight="1" x14ac:dyDescent="0.15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 customHeight="1" x14ac:dyDescent="0.15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 customHeight="1" x14ac:dyDescent="0.15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 customHeight="1" x14ac:dyDescent="0.15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 customHeight="1" x14ac:dyDescent="0.15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 customHeight="1" x14ac:dyDescent="0.15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 customHeight="1" x14ac:dyDescent="0.15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 customHeight="1" x14ac:dyDescent="0.15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 customHeight="1" x14ac:dyDescent="0.15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 customHeight="1" x14ac:dyDescent="0.15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 customHeight="1" x14ac:dyDescent="0.15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 customHeight="1" x14ac:dyDescent="0.15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 customHeight="1" x14ac:dyDescent="0.15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 customHeight="1" x14ac:dyDescent="0.15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 customHeight="1" x14ac:dyDescent="0.15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 customHeight="1" x14ac:dyDescent="0.15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 customHeight="1" x14ac:dyDescent="0.15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 customHeight="1" x14ac:dyDescent="0.15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 customHeight="1" x14ac:dyDescent="0.15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 customHeight="1" x14ac:dyDescent="0.15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 customHeight="1" x14ac:dyDescent="0.15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 customHeight="1" x14ac:dyDescent="0.15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 customHeight="1" x14ac:dyDescent="0.15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 customHeight="1" x14ac:dyDescent="0.15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 customHeight="1" x14ac:dyDescent="0.15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 customHeight="1" x14ac:dyDescent="0.15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 customHeight="1" x14ac:dyDescent="0.15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 customHeight="1" x14ac:dyDescent="0.15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 customHeight="1" x14ac:dyDescent="0.15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 customHeight="1" x14ac:dyDescent="0.15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 customHeight="1" x14ac:dyDescent="0.15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 customHeight="1" x14ac:dyDescent="0.15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 customHeight="1" x14ac:dyDescent="0.15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 customHeight="1" x14ac:dyDescent="0.15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 customHeight="1" x14ac:dyDescent="0.15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 customHeight="1" x14ac:dyDescent="0.15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 customHeight="1" x14ac:dyDescent="0.15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 customHeight="1" x14ac:dyDescent="0.15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4.25" customHeight="1" x14ac:dyDescent="0.15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4.25" customHeight="1" x14ac:dyDescent="0.15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4.25" customHeight="1" x14ac:dyDescent="0.15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4.25" customHeight="1" x14ac:dyDescent="0.15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4.25" customHeight="1" x14ac:dyDescent="0.15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4.25" customHeight="1" x14ac:dyDescent="0.15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4.25" customHeight="1" x14ac:dyDescent="0.15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4.25" customHeight="1" x14ac:dyDescent="0.15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4.25" customHeight="1" x14ac:dyDescent="0.15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4.25" customHeight="1" x14ac:dyDescent="0.15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4.25" customHeight="1" x14ac:dyDescent="0.15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4.25" customHeight="1" x14ac:dyDescent="0.15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4.25" customHeight="1" x14ac:dyDescent="0.15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4.25" customHeight="1" x14ac:dyDescent="0.15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4.25" customHeight="1" x14ac:dyDescent="0.15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4.25" customHeight="1" x14ac:dyDescent="0.15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4.25" customHeight="1" x14ac:dyDescent="0.15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4.25" customHeight="1" x14ac:dyDescent="0.15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4.25" customHeight="1" x14ac:dyDescent="0.15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4.25" customHeight="1" x14ac:dyDescent="0.15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4.25" customHeight="1" x14ac:dyDescent="0.15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4.25" customHeight="1" x14ac:dyDescent="0.15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4.25" customHeight="1" x14ac:dyDescent="0.15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4.25" customHeight="1" x14ac:dyDescent="0.15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4.25" customHeight="1" x14ac:dyDescent="0.15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4.25" customHeight="1" x14ac:dyDescent="0.15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4.25" customHeight="1" x14ac:dyDescent="0.15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4.25" customHeight="1" x14ac:dyDescent="0.15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4.25" customHeight="1" x14ac:dyDescent="0.15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4.25" customHeight="1" x14ac:dyDescent="0.15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4.25" customHeight="1" x14ac:dyDescent="0.15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4.25" customHeight="1" x14ac:dyDescent="0.15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4.25" customHeight="1" x14ac:dyDescent="0.15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4.25" customHeight="1" x14ac:dyDescent="0.15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4.25" customHeight="1" x14ac:dyDescent="0.15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4.25" customHeight="1" x14ac:dyDescent="0.15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4.25" customHeight="1" x14ac:dyDescent="0.15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4.25" customHeight="1" x14ac:dyDescent="0.15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4.25" customHeight="1" x14ac:dyDescent="0.15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4.25" customHeight="1" x14ac:dyDescent="0.15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4.25" customHeight="1" x14ac:dyDescent="0.15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4.25" customHeight="1" x14ac:dyDescent="0.15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4.25" customHeight="1" x14ac:dyDescent="0.15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4.25" customHeight="1" x14ac:dyDescent="0.15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4.25" customHeight="1" x14ac:dyDescent="0.15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4.25" customHeight="1" x14ac:dyDescent="0.15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4.25" customHeight="1" x14ac:dyDescent="0.15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4.25" customHeight="1" x14ac:dyDescent="0.15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4.25" customHeight="1" x14ac:dyDescent="0.15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4.25" customHeight="1" x14ac:dyDescent="0.15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4.25" customHeight="1" x14ac:dyDescent="0.15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4.25" customHeight="1" x14ac:dyDescent="0.15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25" customHeight="1" x14ac:dyDescent="0.15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25" customHeight="1" x14ac:dyDescent="0.15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25" customHeight="1" x14ac:dyDescent="0.15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25" customHeight="1" x14ac:dyDescent="0.15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25" customHeight="1" x14ac:dyDescent="0.15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25" customHeight="1" x14ac:dyDescent="0.15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25" customHeight="1" x14ac:dyDescent="0.15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25" customHeight="1" x14ac:dyDescent="0.15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25" customHeight="1" x14ac:dyDescent="0.15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25" customHeight="1" x14ac:dyDescent="0.15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25" customHeight="1" x14ac:dyDescent="0.15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25" customHeight="1" x14ac:dyDescent="0.15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25" customHeight="1" x14ac:dyDescent="0.15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25" customHeight="1" x14ac:dyDescent="0.15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25" customHeight="1" x14ac:dyDescent="0.15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25" customHeight="1" x14ac:dyDescent="0.15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25" customHeight="1" x14ac:dyDescent="0.15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25" customHeight="1" x14ac:dyDescent="0.15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25" customHeight="1" x14ac:dyDescent="0.15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25" customHeight="1" x14ac:dyDescent="0.15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25" customHeight="1" x14ac:dyDescent="0.15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25" customHeight="1" x14ac:dyDescent="0.15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25" customHeight="1" x14ac:dyDescent="0.15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25" customHeight="1" x14ac:dyDescent="0.15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25" customHeight="1" x14ac:dyDescent="0.15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25" customHeight="1" x14ac:dyDescent="0.15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25" customHeight="1" x14ac:dyDescent="0.15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25" customHeight="1" x14ac:dyDescent="0.15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25" customHeight="1" x14ac:dyDescent="0.15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25" customHeight="1" x14ac:dyDescent="0.15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25" customHeight="1" x14ac:dyDescent="0.15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25" customHeight="1" x14ac:dyDescent="0.15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25" customHeight="1" x14ac:dyDescent="0.15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25" customHeight="1" x14ac:dyDescent="0.15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25" customHeight="1" x14ac:dyDescent="0.15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25" customHeight="1" x14ac:dyDescent="0.15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25" customHeight="1" x14ac:dyDescent="0.15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25" customHeight="1" x14ac:dyDescent="0.15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25" customHeight="1" x14ac:dyDescent="0.15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25" customHeight="1" x14ac:dyDescent="0.15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25" customHeight="1" x14ac:dyDescent="0.15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25" customHeight="1" x14ac:dyDescent="0.15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25" customHeight="1" x14ac:dyDescent="0.15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25" customHeight="1" x14ac:dyDescent="0.15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25" customHeight="1" x14ac:dyDescent="0.15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25" customHeight="1" x14ac:dyDescent="0.15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25" customHeight="1" x14ac:dyDescent="0.15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25" customHeight="1" x14ac:dyDescent="0.15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4.25" customHeight="1" x14ac:dyDescent="0.15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4.25" customHeight="1" x14ac:dyDescent="0.15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4.25" customHeight="1" x14ac:dyDescent="0.15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4.25" customHeight="1" x14ac:dyDescent="0.15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4.25" customHeight="1" x14ac:dyDescent="0.15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4.25" customHeight="1" x14ac:dyDescent="0.15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4.25" customHeight="1" x14ac:dyDescent="0.15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4.25" customHeight="1" x14ac:dyDescent="0.15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4.25" customHeight="1" x14ac:dyDescent="0.15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4.25" customHeight="1" x14ac:dyDescent="0.1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4.25" customHeight="1" x14ac:dyDescent="0.15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4.25" customHeight="1" x14ac:dyDescent="0.15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4.25" customHeight="1" x14ac:dyDescent="0.15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4.25" customHeight="1" x14ac:dyDescent="0.15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4.25" customHeight="1" x14ac:dyDescent="0.15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4.25" customHeight="1" x14ac:dyDescent="0.15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4.25" customHeight="1" x14ac:dyDescent="0.15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4.25" customHeight="1" x14ac:dyDescent="0.15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4.25" customHeight="1" x14ac:dyDescent="0.15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4.25" customHeight="1" x14ac:dyDescent="0.15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4.25" customHeight="1" x14ac:dyDescent="0.15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4.25" customHeight="1" x14ac:dyDescent="0.15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4.25" customHeight="1" x14ac:dyDescent="0.15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4.25" customHeight="1" x14ac:dyDescent="0.15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4.25" customHeight="1" x14ac:dyDescent="0.15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4.25" customHeight="1" x14ac:dyDescent="0.15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4.25" customHeight="1" x14ac:dyDescent="0.15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4.25" customHeight="1" x14ac:dyDescent="0.15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4.25" customHeight="1" x14ac:dyDescent="0.15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4.25" customHeight="1" x14ac:dyDescent="0.15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4.25" customHeight="1" x14ac:dyDescent="0.15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4.25" customHeight="1" x14ac:dyDescent="0.15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4.25" customHeight="1" x14ac:dyDescent="0.15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4.25" customHeight="1" x14ac:dyDescent="0.15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4.25" customHeight="1" x14ac:dyDescent="0.15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4.25" customHeight="1" x14ac:dyDescent="0.15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4.25" customHeight="1" x14ac:dyDescent="0.15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4.25" customHeight="1" x14ac:dyDescent="0.15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4.25" customHeight="1" x14ac:dyDescent="0.15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4.25" customHeight="1" x14ac:dyDescent="0.15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4.25" customHeight="1" x14ac:dyDescent="0.15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4.25" customHeight="1" x14ac:dyDescent="0.15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4.25" customHeight="1" x14ac:dyDescent="0.15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4.25" customHeight="1" x14ac:dyDescent="0.15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4.25" customHeight="1" x14ac:dyDescent="0.15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4.25" customHeight="1" x14ac:dyDescent="0.15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4.25" customHeight="1" x14ac:dyDescent="0.15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4.25" customHeight="1" x14ac:dyDescent="0.15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4.25" customHeight="1" x14ac:dyDescent="0.15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4.25" customHeight="1" x14ac:dyDescent="0.15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4.25" customHeight="1" x14ac:dyDescent="0.15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4.25" customHeight="1" x14ac:dyDescent="0.15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4.25" customHeight="1" x14ac:dyDescent="0.15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4.25" customHeight="1" x14ac:dyDescent="0.15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4.25" customHeight="1" x14ac:dyDescent="0.15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4.25" customHeight="1" x14ac:dyDescent="0.15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4.25" customHeight="1" x14ac:dyDescent="0.15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4.25" customHeight="1" x14ac:dyDescent="0.15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4.25" customHeight="1" x14ac:dyDescent="0.15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4.25" customHeight="1" x14ac:dyDescent="0.15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4.25" customHeight="1" x14ac:dyDescent="0.15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4.25" customHeight="1" x14ac:dyDescent="0.15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4.25" customHeight="1" x14ac:dyDescent="0.15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4.25" customHeight="1" x14ac:dyDescent="0.15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4.25" customHeight="1" x14ac:dyDescent="0.15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4.25" customHeight="1" x14ac:dyDescent="0.15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4.25" customHeight="1" x14ac:dyDescent="0.15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4.25" customHeight="1" x14ac:dyDescent="0.15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4.25" customHeight="1" x14ac:dyDescent="0.15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4.25" customHeight="1" x14ac:dyDescent="0.15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4.25" customHeight="1" x14ac:dyDescent="0.15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4.25" customHeight="1" x14ac:dyDescent="0.15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4.25" customHeight="1" x14ac:dyDescent="0.15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4.25" customHeight="1" x14ac:dyDescent="0.15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4.25" customHeight="1" x14ac:dyDescent="0.15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4.25" customHeight="1" x14ac:dyDescent="0.15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4.25" customHeight="1" x14ac:dyDescent="0.15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4.25" customHeight="1" x14ac:dyDescent="0.15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4.25" customHeight="1" x14ac:dyDescent="0.15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4.25" customHeight="1" x14ac:dyDescent="0.15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4.25" customHeight="1" x14ac:dyDescent="0.15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4.25" customHeight="1" x14ac:dyDescent="0.15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4.25" customHeight="1" x14ac:dyDescent="0.15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4.25" customHeight="1" x14ac:dyDescent="0.15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4.25" customHeight="1" x14ac:dyDescent="0.15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4.25" customHeight="1" x14ac:dyDescent="0.15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4.25" customHeight="1" x14ac:dyDescent="0.15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4.25" customHeight="1" x14ac:dyDescent="0.15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4.25" customHeight="1" x14ac:dyDescent="0.15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4.25" customHeight="1" x14ac:dyDescent="0.15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4.25" customHeight="1" x14ac:dyDescent="0.15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4.25" customHeight="1" x14ac:dyDescent="0.15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4.25" customHeight="1" x14ac:dyDescent="0.15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4.25" customHeight="1" x14ac:dyDescent="0.15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4.25" customHeight="1" x14ac:dyDescent="0.15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4.25" customHeight="1" x14ac:dyDescent="0.15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4.25" customHeight="1" x14ac:dyDescent="0.15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4.25" customHeight="1" x14ac:dyDescent="0.15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4.25" customHeight="1" x14ac:dyDescent="0.15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4.25" customHeight="1" x14ac:dyDescent="0.15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4.25" customHeight="1" x14ac:dyDescent="0.15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4.25" customHeight="1" x14ac:dyDescent="0.15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4.25" customHeight="1" x14ac:dyDescent="0.15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4.25" customHeight="1" x14ac:dyDescent="0.15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4.25" customHeight="1" x14ac:dyDescent="0.15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4.25" customHeight="1" x14ac:dyDescent="0.15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4.25" customHeight="1" x14ac:dyDescent="0.15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4.25" customHeight="1" x14ac:dyDescent="0.15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4.25" customHeight="1" x14ac:dyDescent="0.15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4.25" customHeight="1" x14ac:dyDescent="0.15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4.25" customHeight="1" x14ac:dyDescent="0.15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4.25" customHeight="1" x14ac:dyDescent="0.15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4.25" customHeight="1" x14ac:dyDescent="0.15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4.25" customHeight="1" x14ac:dyDescent="0.15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4.25" customHeight="1" x14ac:dyDescent="0.15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4.25" customHeight="1" x14ac:dyDescent="0.15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4.25" customHeight="1" x14ac:dyDescent="0.15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4.25" customHeight="1" x14ac:dyDescent="0.15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4.25" customHeight="1" x14ac:dyDescent="0.15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4.25" customHeight="1" x14ac:dyDescent="0.15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4.25" customHeight="1" x14ac:dyDescent="0.15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4.25" customHeight="1" x14ac:dyDescent="0.15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4.25" customHeight="1" x14ac:dyDescent="0.15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4.25" customHeight="1" x14ac:dyDescent="0.15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4.25" customHeight="1" x14ac:dyDescent="0.15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4.25" customHeight="1" x14ac:dyDescent="0.15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4.25" customHeight="1" x14ac:dyDescent="0.15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4.25" customHeight="1" x14ac:dyDescent="0.15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4.25" customHeight="1" x14ac:dyDescent="0.15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4.25" customHeight="1" x14ac:dyDescent="0.15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4.25" customHeight="1" x14ac:dyDescent="0.15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4.25" customHeight="1" x14ac:dyDescent="0.15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4.25" customHeight="1" x14ac:dyDescent="0.15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4.25" customHeight="1" x14ac:dyDescent="0.15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4.25" customHeight="1" x14ac:dyDescent="0.15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4.25" customHeight="1" x14ac:dyDescent="0.15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4.25" customHeight="1" x14ac:dyDescent="0.15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4.25" customHeight="1" x14ac:dyDescent="0.15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4.25" customHeight="1" x14ac:dyDescent="0.15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4.25" customHeight="1" x14ac:dyDescent="0.15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4.25" customHeight="1" x14ac:dyDescent="0.15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4.25" customHeight="1" x14ac:dyDescent="0.15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4.25" customHeight="1" x14ac:dyDescent="0.15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4.25" customHeight="1" x14ac:dyDescent="0.15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4.25" customHeight="1" x14ac:dyDescent="0.15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4.25" customHeight="1" x14ac:dyDescent="0.15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4.25" customHeight="1" x14ac:dyDescent="0.15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4.25" customHeight="1" x14ac:dyDescent="0.15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4.25" customHeight="1" x14ac:dyDescent="0.15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4.25" customHeight="1" x14ac:dyDescent="0.15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4.25" customHeight="1" x14ac:dyDescent="0.15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4.25" customHeight="1" x14ac:dyDescent="0.15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4.25" customHeight="1" x14ac:dyDescent="0.15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4.25" customHeight="1" x14ac:dyDescent="0.15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4.25" customHeight="1" x14ac:dyDescent="0.15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4.25" customHeight="1" x14ac:dyDescent="0.15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4.25" customHeight="1" x14ac:dyDescent="0.15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4.25" customHeight="1" x14ac:dyDescent="0.15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4.25" customHeight="1" x14ac:dyDescent="0.15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4.25" customHeight="1" x14ac:dyDescent="0.15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4.25" customHeight="1" x14ac:dyDescent="0.15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4.25" customHeight="1" x14ac:dyDescent="0.15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4.25" customHeight="1" x14ac:dyDescent="0.15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4.25" customHeight="1" x14ac:dyDescent="0.15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4.25" customHeight="1" x14ac:dyDescent="0.15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4.25" customHeight="1" x14ac:dyDescent="0.15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4.25" customHeight="1" x14ac:dyDescent="0.15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4.25" customHeight="1" x14ac:dyDescent="0.15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4.25" customHeight="1" x14ac:dyDescent="0.15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4.25" customHeight="1" x14ac:dyDescent="0.15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4.25" customHeight="1" x14ac:dyDescent="0.15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4.25" customHeight="1" x14ac:dyDescent="0.15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4.25" customHeight="1" x14ac:dyDescent="0.15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4.25" customHeight="1" x14ac:dyDescent="0.15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4.25" customHeight="1" x14ac:dyDescent="0.15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4.25" customHeight="1" x14ac:dyDescent="0.15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4.25" customHeight="1" x14ac:dyDescent="0.15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4.25" customHeight="1" x14ac:dyDescent="0.15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4.25" customHeight="1" x14ac:dyDescent="0.15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4.25" customHeight="1" x14ac:dyDescent="0.15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4.25" customHeight="1" x14ac:dyDescent="0.15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4.25" customHeight="1" x14ac:dyDescent="0.15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4.25" customHeight="1" x14ac:dyDescent="0.15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4.25" customHeight="1" x14ac:dyDescent="0.15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4.25" customHeight="1" x14ac:dyDescent="0.15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4.25" customHeight="1" x14ac:dyDescent="0.15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4.25" customHeight="1" x14ac:dyDescent="0.15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4.25" customHeight="1" x14ac:dyDescent="0.15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4.25" customHeight="1" x14ac:dyDescent="0.15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4.25" customHeight="1" x14ac:dyDescent="0.15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4.25" customHeight="1" x14ac:dyDescent="0.15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4.25" customHeight="1" x14ac:dyDescent="0.15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4.25" customHeight="1" x14ac:dyDescent="0.15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4.25" customHeight="1" x14ac:dyDescent="0.15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4.25" customHeight="1" x14ac:dyDescent="0.15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4.25" customHeight="1" x14ac:dyDescent="0.15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4.25" customHeight="1" x14ac:dyDescent="0.15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4.25" customHeight="1" x14ac:dyDescent="0.15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4.25" customHeight="1" x14ac:dyDescent="0.15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4.25" customHeight="1" x14ac:dyDescent="0.15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4.25" customHeight="1" x14ac:dyDescent="0.15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4.25" customHeight="1" x14ac:dyDescent="0.15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4.25" customHeight="1" x14ac:dyDescent="0.15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4.25" customHeight="1" x14ac:dyDescent="0.15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4.25" customHeight="1" x14ac:dyDescent="0.15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4.25" customHeight="1" x14ac:dyDescent="0.15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4.25" customHeight="1" x14ac:dyDescent="0.15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4.25" customHeight="1" x14ac:dyDescent="0.15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4.25" customHeight="1" x14ac:dyDescent="0.15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4.25" customHeight="1" x14ac:dyDescent="0.15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4.25" customHeight="1" x14ac:dyDescent="0.15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4.25" customHeight="1" x14ac:dyDescent="0.15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4.25" customHeight="1" x14ac:dyDescent="0.15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4.25" customHeight="1" x14ac:dyDescent="0.15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4.25" customHeight="1" x14ac:dyDescent="0.15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4.25" customHeight="1" x14ac:dyDescent="0.15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4.25" customHeight="1" x14ac:dyDescent="0.15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4.25" customHeight="1" x14ac:dyDescent="0.15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4.25" customHeight="1" x14ac:dyDescent="0.15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4.25" customHeight="1" x14ac:dyDescent="0.15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4.25" customHeight="1" x14ac:dyDescent="0.15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4.25" customHeight="1" x14ac:dyDescent="0.15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4.25" customHeight="1" x14ac:dyDescent="0.15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4.25" customHeight="1" x14ac:dyDescent="0.15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4.25" customHeight="1" x14ac:dyDescent="0.15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4.25" customHeight="1" x14ac:dyDescent="0.15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4.25" customHeight="1" x14ac:dyDescent="0.15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4.25" customHeight="1" x14ac:dyDescent="0.15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4.25" customHeight="1" x14ac:dyDescent="0.15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4.25" customHeight="1" x14ac:dyDescent="0.15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4.25" customHeight="1" x14ac:dyDescent="0.15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4.25" customHeight="1" x14ac:dyDescent="0.15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4.25" customHeight="1" x14ac:dyDescent="0.15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4.25" customHeight="1" x14ac:dyDescent="0.15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4.25" customHeight="1" x14ac:dyDescent="0.15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4.25" customHeight="1" x14ac:dyDescent="0.15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4.25" customHeight="1" x14ac:dyDescent="0.15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4.25" customHeight="1" x14ac:dyDescent="0.15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4.25" customHeight="1" x14ac:dyDescent="0.15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4.25" customHeight="1" x14ac:dyDescent="0.15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4.25" customHeight="1" x14ac:dyDescent="0.15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4.25" customHeight="1" x14ac:dyDescent="0.15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4.25" customHeight="1" x14ac:dyDescent="0.15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4.25" customHeight="1" x14ac:dyDescent="0.15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4.25" customHeight="1" x14ac:dyDescent="0.15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4.25" customHeight="1" x14ac:dyDescent="0.15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4.25" customHeight="1" x14ac:dyDescent="0.15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4.25" customHeight="1" x14ac:dyDescent="0.15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4.25" customHeight="1" x14ac:dyDescent="0.15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4.25" customHeight="1" x14ac:dyDescent="0.15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4.25" customHeight="1" x14ac:dyDescent="0.15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4.25" customHeight="1" x14ac:dyDescent="0.15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4.25" customHeight="1" x14ac:dyDescent="0.15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4.25" customHeight="1" x14ac:dyDescent="0.15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4.25" customHeight="1" x14ac:dyDescent="0.15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4.25" customHeight="1" x14ac:dyDescent="0.15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4.25" customHeight="1" x14ac:dyDescent="0.15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4.25" customHeight="1" x14ac:dyDescent="0.15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4.25" customHeight="1" x14ac:dyDescent="0.15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4.25" customHeight="1" x14ac:dyDescent="0.15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4.25" customHeight="1" x14ac:dyDescent="0.15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4.25" customHeight="1" x14ac:dyDescent="0.15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4.25" customHeight="1" x14ac:dyDescent="0.15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4.25" customHeight="1" x14ac:dyDescent="0.15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4.25" customHeight="1" x14ac:dyDescent="0.15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4.25" customHeight="1" x14ac:dyDescent="0.15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4.25" customHeight="1" x14ac:dyDescent="0.15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4.25" customHeight="1" x14ac:dyDescent="0.15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4.25" customHeight="1" x14ac:dyDescent="0.15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4.25" customHeight="1" x14ac:dyDescent="0.15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4.25" customHeight="1" x14ac:dyDescent="0.15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4.25" customHeight="1" x14ac:dyDescent="0.15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4.25" customHeight="1" x14ac:dyDescent="0.15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4.25" customHeight="1" x14ac:dyDescent="0.15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4.25" customHeight="1" x14ac:dyDescent="0.15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4.25" customHeight="1" x14ac:dyDescent="0.15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4.25" customHeight="1" x14ac:dyDescent="0.15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4.25" customHeight="1" x14ac:dyDescent="0.15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4.25" customHeight="1" x14ac:dyDescent="0.15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4.25" customHeight="1" x14ac:dyDescent="0.15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4.25" customHeight="1" x14ac:dyDescent="0.15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4.25" customHeight="1" x14ac:dyDescent="0.15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4.25" customHeight="1" x14ac:dyDescent="0.15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4.25" customHeight="1" x14ac:dyDescent="0.15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4.25" customHeight="1" x14ac:dyDescent="0.15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4.25" customHeight="1" x14ac:dyDescent="0.15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4.25" customHeight="1" x14ac:dyDescent="0.15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4.25" customHeight="1" x14ac:dyDescent="0.15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4.25" customHeight="1" x14ac:dyDescent="0.15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4.25" customHeight="1" x14ac:dyDescent="0.15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4.25" customHeight="1" x14ac:dyDescent="0.15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4.25" customHeight="1" x14ac:dyDescent="0.15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4.25" customHeight="1" x14ac:dyDescent="0.15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4.25" customHeight="1" x14ac:dyDescent="0.15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4.25" customHeight="1" x14ac:dyDescent="0.15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4.25" customHeight="1" x14ac:dyDescent="0.15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4.25" customHeight="1" x14ac:dyDescent="0.15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4.25" customHeight="1" x14ac:dyDescent="0.15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4.25" customHeight="1" x14ac:dyDescent="0.15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4.25" customHeight="1" x14ac:dyDescent="0.15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4.25" customHeight="1" x14ac:dyDescent="0.15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4.25" customHeight="1" x14ac:dyDescent="0.15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4.25" customHeight="1" x14ac:dyDescent="0.15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4.25" customHeight="1" x14ac:dyDescent="0.15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4.25" customHeight="1" x14ac:dyDescent="0.15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4.25" customHeight="1" x14ac:dyDescent="0.15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4.25" customHeight="1" x14ac:dyDescent="0.15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4.25" customHeight="1" x14ac:dyDescent="0.15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4.25" customHeight="1" x14ac:dyDescent="0.15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4.25" customHeight="1" x14ac:dyDescent="0.15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4.25" customHeight="1" x14ac:dyDescent="0.15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4.25" customHeight="1" x14ac:dyDescent="0.15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4.25" customHeight="1" x14ac:dyDescent="0.15">
      <c r="A1001" s="1"/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2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4.25" customHeight="1" x14ac:dyDescent="0.15">
      <c r="A1002" s="1"/>
      <c r="B1002" s="1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"/>
      <c r="N1002" s="2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4.25" customHeight="1" x14ac:dyDescent="0.15">
      <c r="A1003" s="1"/>
      <c r="B1003" s="1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"/>
      <c r="N1003" s="2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4.25" customHeight="1" x14ac:dyDescent="0.15">
      <c r="A1004" s="1"/>
      <c r="B1004" s="1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"/>
      <c r="N1004" s="2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4.25" customHeight="1" x14ac:dyDescent="0.15">
      <c r="A1005" s="1"/>
      <c r="B1005" s="1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"/>
      <c r="N1005" s="2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4.25" customHeight="1" x14ac:dyDescent="0.15">
      <c r="A1006" s="1"/>
      <c r="B1006" s="1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"/>
      <c r="N1006" s="2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4.25" customHeight="1" x14ac:dyDescent="0.15">
      <c r="A1007" s="1"/>
      <c r="B1007" s="1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"/>
      <c r="N1007" s="2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4.25" customHeight="1" x14ac:dyDescent="0.15">
      <c r="A1008" s="1"/>
      <c r="B1008" s="1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"/>
      <c r="N1008" s="2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4.25" customHeight="1" x14ac:dyDescent="0.15">
      <c r="A1009" s="1"/>
      <c r="B1009" s="1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"/>
      <c r="N1009" s="2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4.25" customHeight="1" x14ac:dyDescent="0.15">
      <c r="A1010" s="1"/>
      <c r="B1010" s="1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"/>
      <c r="N1010" s="2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4.25" customHeight="1" x14ac:dyDescent="0.15">
      <c r="A1011" s="1"/>
      <c r="B1011" s="1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"/>
      <c r="N1011" s="2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4.25" customHeight="1" x14ac:dyDescent="0.15">
      <c r="A1012" s="1"/>
      <c r="B1012" s="1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"/>
      <c r="N1012" s="2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4.25" customHeight="1" x14ac:dyDescent="0.15">
      <c r="A1013" s="1"/>
      <c r="B1013" s="1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"/>
      <c r="N1013" s="2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4.25" customHeight="1" x14ac:dyDescent="0.15">
      <c r="A1014" s="1"/>
      <c r="B1014" s="1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"/>
      <c r="N1014" s="2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4.25" customHeight="1" x14ac:dyDescent="0.15">
      <c r="A1015" s="1"/>
      <c r="B1015" s="1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"/>
      <c r="N1015" s="2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4.25" customHeight="1" x14ac:dyDescent="0.15">
      <c r="A1016" s="1"/>
      <c r="B1016" s="1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"/>
      <c r="N1016" s="2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4.25" customHeight="1" x14ac:dyDescent="0.15">
      <c r="A1017" s="1"/>
      <c r="B1017" s="1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"/>
      <c r="N1017" s="2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4.25" customHeight="1" x14ac:dyDescent="0.15">
      <c r="A1018" s="1"/>
      <c r="B1018" s="1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"/>
      <c r="N1018" s="2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4.25" customHeight="1" x14ac:dyDescent="0.15">
      <c r="A1019" s="1"/>
      <c r="B1019" s="1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"/>
      <c r="N1019" s="2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4.25" customHeight="1" x14ac:dyDescent="0.15">
      <c r="A1020" s="1"/>
      <c r="B1020" s="1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"/>
      <c r="N1020" s="2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4.25" customHeight="1" x14ac:dyDescent="0.15">
      <c r="A1021" s="1"/>
      <c r="B1021" s="1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"/>
      <c r="N1021" s="2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4.25" customHeight="1" x14ac:dyDescent="0.15">
      <c r="A1022" s="1"/>
      <c r="B1022" s="1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"/>
      <c r="N1022" s="2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4.25" customHeight="1" x14ac:dyDescent="0.15">
      <c r="A1023" s="1"/>
      <c r="B1023" s="1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"/>
      <c r="N1023" s="2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4.25" customHeight="1" x14ac:dyDescent="0.15">
      <c r="A1024" s="1"/>
      <c r="B1024" s="1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"/>
      <c r="N1024" s="2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4.25" customHeight="1" x14ac:dyDescent="0.15">
      <c r="A1025" s="1"/>
      <c r="B1025" s="1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"/>
      <c r="N1025" s="2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4.25" customHeight="1" x14ac:dyDescent="0.15">
      <c r="A1026" s="1"/>
      <c r="B1026" s="1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"/>
      <c r="N1026" s="2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4.25" customHeight="1" x14ac:dyDescent="0.15">
      <c r="A1027" s="1"/>
      <c r="B1027" s="1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"/>
      <c r="N1027" s="2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4.25" customHeight="1" x14ac:dyDescent="0.15">
      <c r="A1028" s="1"/>
      <c r="B1028" s="1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"/>
      <c r="N1028" s="2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4.25" customHeight="1" x14ac:dyDescent="0.15">
      <c r="A1029" s="1"/>
      <c r="B1029" s="1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"/>
      <c r="N1029" s="2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4.25" customHeight="1" x14ac:dyDescent="0.15">
      <c r="A1030" s="1"/>
      <c r="B1030" s="1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"/>
      <c r="N1030" s="2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4.25" customHeight="1" x14ac:dyDescent="0.15">
      <c r="A1031" s="1"/>
      <c r="B1031" s="1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"/>
      <c r="N1031" s="2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4.25" customHeight="1" x14ac:dyDescent="0.15">
      <c r="A1032" s="1"/>
      <c r="B1032" s="1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"/>
      <c r="N1032" s="2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4.25" customHeight="1" x14ac:dyDescent="0.15">
      <c r="A1033" s="1"/>
      <c r="B1033" s="1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"/>
      <c r="N1033" s="2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4.25" customHeight="1" x14ac:dyDescent="0.15">
      <c r="A1034" s="1"/>
      <c r="B1034" s="1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"/>
      <c r="N1034" s="2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4.25" customHeight="1" x14ac:dyDescent="0.15">
      <c r="A1035" s="1"/>
      <c r="B1035" s="1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"/>
      <c r="N1035" s="2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4.25" customHeight="1" x14ac:dyDescent="0.15">
      <c r="A1036" s="1"/>
      <c r="B1036" s="1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"/>
      <c r="N1036" s="2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4.25" customHeight="1" x14ac:dyDescent="0.15">
      <c r="A1037" s="1"/>
      <c r="B1037" s="1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"/>
      <c r="N1037" s="2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4.25" customHeight="1" x14ac:dyDescent="0.15">
      <c r="A1038" s="1"/>
      <c r="B1038" s="1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"/>
      <c r="N1038" s="2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4.25" customHeight="1" x14ac:dyDescent="0.15">
      <c r="A1039" s="1"/>
      <c r="B1039" s="1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"/>
      <c r="N1039" s="2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4.25" customHeight="1" x14ac:dyDescent="0.15">
      <c r="A1040" s="1"/>
      <c r="B1040" s="1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"/>
      <c r="N1040" s="2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4.25" customHeight="1" x14ac:dyDescent="0.15">
      <c r="A1041" s="1"/>
      <c r="B1041" s="1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"/>
      <c r="N1041" s="2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4.25" customHeight="1" x14ac:dyDescent="0.15">
      <c r="A1042" s="1"/>
      <c r="B1042" s="1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"/>
      <c r="N1042" s="2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4.25" customHeight="1" x14ac:dyDescent="0.15">
      <c r="A1043" s="1"/>
      <c r="B1043" s="1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"/>
      <c r="N1043" s="2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14.25" customHeight="1" x14ac:dyDescent="0.15">
      <c r="A1044" s="1"/>
      <c r="B1044" s="1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"/>
      <c r="N1044" s="2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14.25" customHeight="1" x14ac:dyDescent="0.15">
      <c r="A1045" s="1"/>
      <c r="B1045" s="1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"/>
      <c r="N1045" s="2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14.25" customHeight="1" x14ac:dyDescent="0.15">
      <c r="A1046" s="1"/>
      <c r="B1046" s="1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"/>
      <c r="N1046" s="2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14.25" customHeight="1" x14ac:dyDescent="0.15">
      <c r="A1047" s="1"/>
      <c r="B1047" s="1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"/>
      <c r="N1047" s="2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14.25" customHeight="1" x14ac:dyDescent="0.15">
      <c r="A1048" s="1"/>
      <c r="B1048" s="1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"/>
      <c r="N1048" s="2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14.25" customHeight="1" x14ac:dyDescent="0.15">
      <c r="A1049" s="1"/>
      <c r="B1049" s="1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"/>
      <c r="N1049" s="2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14.25" customHeight="1" x14ac:dyDescent="0.15">
      <c r="A1050" s="1"/>
      <c r="B1050" s="1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"/>
      <c r="N1050" s="2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14.25" customHeight="1" x14ac:dyDescent="0.15">
      <c r="A1051" s="1"/>
      <c r="B1051" s="1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  <c r="N1051" s="2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14.25" customHeight="1" x14ac:dyDescent="0.15">
      <c r="A1052" s="1"/>
      <c r="B1052" s="1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"/>
      <c r="N1052" s="2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14.25" customHeight="1" x14ac:dyDescent="0.15">
      <c r="A1053" s="1"/>
      <c r="B1053" s="1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"/>
      <c r="N1053" s="2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14.25" customHeight="1" x14ac:dyDescent="0.15">
      <c r="A1054" s="1"/>
      <c r="B1054" s="1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"/>
      <c r="N1054" s="2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14.25" customHeight="1" x14ac:dyDescent="0.15">
      <c r="A1055" s="1"/>
      <c r="B1055" s="1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"/>
      <c r="N1055" s="2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14.25" customHeight="1" x14ac:dyDescent="0.15">
      <c r="A1056" s="1"/>
      <c r="B1056" s="1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"/>
      <c r="N1056" s="2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14.25" customHeight="1" x14ac:dyDescent="0.15">
      <c r="A1057" s="1"/>
      <c r="B1057" s="1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"/>
      <c r="N1057" s="2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14.25" customHeight="1" x14ac:dyDescent="0.15">
      <c r="A1058" s="1"/>
      <c r="B1058" s="1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"/>
      <c r="N1058" s="2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14.25" customHeight="1" x14ac:dyDescent="0.15">
      <c r="A1059" s="1"/>
      <c r="B1059" s="1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"/>
      <c r="N1059" s="2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14.25" customHeight="1" x14ac:dyDescent="0.15">
      <c r="A1060" s="1"/>
      <c r="B1060" s="1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"/>
      <c r="N1060" s="2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14.25" customHeight="1" x14ac:dyDescent="0.15">
      <c r="A1061" s="1"/>
      <c r="B1061" s="1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"/>
      <c r="N1061" s="2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14.25" customHeight="1" x14ac:dyDescent="0.15">
      <c r="A1062" s="1"/>
      <c r="B1062" s="1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"/>
      <c r="N1062" s="2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14.25" customHeight="1" x14ac:dyDescent="0.15">
      <c r="A1063" s="1"/>
      <c r="B1063" s="1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"/>
      <c r="N1063" s="2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14.25" customHeight="1" x14ac:dyDescent="0.15">
      <c r="A1064" s="1"/>
      <c r="B1064" s="1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"/>
      <c r="N1064" s="2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14.25" customHeight="1" x14ac:dyDescent="0.15">
      <c r="A1065" s="1"/>
      <c r="B1065" s="1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"/>
      <c r="N1065" s="2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14.25" customHeight="1" x14ac:dyDescent="0.15">
      <c r="A1066" s="1"/>
      <c r="B1066" s="1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"/>
      <c r="N1066" s="2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</sheetData>
  <autoFilter ref="A7:K162" xr:uid="{00000000-0009-0000-0000-000000000000}"/>
  <mergeCells count="5">
    <mergeCell ref="A2:B2"/>
    <mergeCell ref="C2:H2"/>
    <mergeCell ref="C4:F4"/>
    <mergeCell ref="C3:F3"/>
    <mergeCell ref="A158:C161"/>
  </mergeCells>
  <dataValidations count="2">
    <dataValidation type="list" allowBlank="1" showErrorMessage="1" sqref="J159" xr:uid="{00000000-0002-0000-0000-000001000000}">
      <formula1>"0.07,0.0"</formula1>
    </dataValidation>
    <dataValidation type="list" allowBlank="1" showInputMessage="1" showErrorMessage="1" sqref="J160" xr:uid="{0A9F86DD-AF3E-495A-B8B2-7AC5C4FF179F}">
      <formula1>"Flat Rate, Express Rate, International Rate, Free Shipping"</formula1>
    </dataValidation>
  </dataValidations>
  <hyperlinks>
    <hyperlink ref="B8" r:id="rId1" display="https://osteocertus.com/product/sset-screw-set-188-ol-screws-70-mini-screws-instruments/" xr:uid="{DE6501A5-BA5F-ED4C-A8ED-56E34DEA662D}"/>
    <hyperlink ref="B9" r:id="rId2" display="https://osteocertus.com/product/ssetln-screw-lean-set-89-ol-screws-49-mini-screws-instruments/" xr:uid="{CEC7C898-F68A-EB46-A18B-ED31CB672718}"/>
    <hyperlink ref="B10" r:id="rId3" display="https://osteocertus.com/product/ssetol-screw-ol-set-154-screws-instruments/" xr:uid="{2EDDA437-9B4A-7D46-B2E5-63260ACB40BD}"/>
    <hyperlink ref="B11" r:id="rId4" display="https://osteocertus.com/product/ssettta-screw-tta-set-106-ol-screws-36-mini-screws-instruments/" xr:uid="{4400597C-EE13-E847-ABE2-A834DCFD5F5F}"/>
    <hyperlink ref="B14" r:id="rId5" xr:uid="{2FAF03F6-57C0-8E4D-A7B1-F8DF49AF70E9}"/>
    <hyperlink ref="B15" r:id="rId6" xr:uid="{826AAA22-64C7-1540-A3DE-2D5D3DAB2E85}"/>
    <hyperlink ref="B16" r:id="rId7" xr:uid="{D18017A7-8082-0841-8DF1-CFDEB1CEE4CA}"/>
    <hyperlink ref="B17" r:id="rId8" xr:uid="{A16A5C59-FF27-4645-89AF-98BC85ADFC96}"/>
    <hyperlink ref="B18" r:id="rId9" xr:uid="{B6DDE8F0-C156-2A47-835A-89D569D36850}"/>
    <hyperlink ref="B19" r:id="rId10" xr:uid="{8E761289-429A-1448-8D1A-90FE3E8D100F}"/>
    <hyperlink ref="B20" r:id="rId11" xr:uid="{1102FDFF-C9C7-AC4A-B0AA-311AF28CB5C0}"/>
    <hyperlink ref="B21" r:id="rId12" xr:uid="{A0BE18F3-7CC9-8846-A9A5-D6D2E7642125}"/>
    <hyperlink ref="B22" r:id="rId13" xr:uid="{1B894604-42C0-BF41-9FF8-6C13B087789C}"/>
    <hyperlink ref="B23" r:id="rId14" xr:uid="{6BA9B999-F3B5-6940-83EF-4F1BEC77D915}"/>
    <hyperlink ref="B24" r:id="rId15" xr:uid="{A8EB71E1-9EE7-9042-A6A4-38C8F57B7F25}"/>
    <hyperlink ref="B25" r:id="rId16" xr:uid="{3379C723-C671-B448-9A5F-2451A6B1A9D1}"/>
    <hyperlink ref="B26" r:id="rId17" xr:uid="{CAF74D76-0ED7-514A-AB86-C01DF4A41830}"/>
    <hyperlink ref="B27" r:id="rId18" xr:uid="{739A6066-4CC7-224D-B161-FA1D153C4458}"/>
    <hyperlink ref="B28" r:id="rId19" xr:uid="{9F65290D-3ED8-2840-A0EB-F2ED5A467594}"/>
    <hyperlink ref="B29" r:id="rId20" xr:uid="{891775D8-21BD-6344-A874-34DCA0F2EDC9}"/>
    <hyperlink ref="B30" r:id="rId21" xr:uid="{2A713147-093E-C349-8563-01638DB131DD}"/>
    <hyperlink ref="B31" r:id="rId22" xr:uid="{D4D6BD2F-8795-3C41-9828-98991A264D26}"/>
    <hyperlink ref="B37" r:id="rId23" xr:uid="{92E0B854-35E1-3C4F-9DB1-D2EB5BB561E3}"/>
    <hyperlink ref="B33" r:id="rId24" xr:uid="{60BE37A2-938B-2145-BD78-C96920D9DA4F}"/>
    <hyperlink ref="B34" r:id="rId25" xr:uid="{3CB653A5-5188-604E-866D-E1C18715BA07}"/>
    <hyperlink ref="B35" r:id="rId26" xr:uid="{F2D71EAA-ED04-9442-A93A-17F5C65A41D0}"/>
    <hyperlink ref="B36" r:id="rId27" xr:uid="{1CEB7B47-60D8-BF4B-81BF-AE8C263FC576}"/>
    <hyperlink ref="B38" r:id="rId28" xr:uid="{3515F1CA-E527-494B-949D-9F876B390A10}"/>
    <hyperlink ref="B39" r:id="rId29" xr:uid="{E78B104A-CDAB-054A-99B9-65368E76A837}"/>
    <hyperlink ref="B40" r:id="rId30" xr:uid="{861043DC-5376-4642-B041-9B9937FFE846}"/>
    <hyperlink ref="B41" r:id="rId31" xr:uid="{904388DF-B43B-924C-845A-856C08E7FAE8}"/>
    <hyperlink ref="B42" r:id="rId32" xr:uid="{B176AC32-20F6-C847-8298-8688967BE0E8}"/>
    <hyperlink ref="B43" r:id="rId33" xr:uid="{15A7ADB6-2ABC-D444-8877-1C73FD5E7A49}"/>
    <hyperlink ref="B44" r:id="rId34" xr:uid="{9DAEAB53-DB20-B64B-B8B1-0E3A1521C18E}"/>
    <hyperlink ref="B45" r:id="rId35" xr:uid="{EE51192A-7FD3-E540-BD55-E5DD37515443}"/>
    <hyperlink ref="B46" r:id="rId36" xr:uid="{12A18F8C-CBE4-454B-89DB-BAA812FA45F1}"/>
    <hyperlink ref="B47" r:id="rId37" xr:uid="{57F82962-0825-8248-9498-5F9B8B5D8AE9}"/>
    <hyperlink ref="B48" r:id="rId38" xr:uid="{89ADB256-CC9D-B546-BAA6-BB20D27F956B}"/>
    <hyperlink ref="B49" r:id="rId39" xr:uid="{0F52AB29-8D7C-D949-974E-78C8DDA8BDF3}"/>
    <hyperlink ref="B50" r:id="rId40" xr:uid="{A56162F2-36CD-7E46-8143-2979FB64AD9F}"/>
    <hyperlink ref="B52" r:id="rId41" xr:uid="{E15681F6-520C-2444-AC57-AB96BF1311ED}"/>
    <hyperlink ref="B53" r:id="rId42" xr:uid="{7B558380-18E9-1D4B-B64D-24E87FAE13AA}"/>
    <hyperlink ref="B54" r:id="rId43" xr:uid="{3000BE47-3AC8-E842-9351-20D580D7BEA8}"/>
    <hyperlink ref="B55" r:id="rId44" xr:uid="{E728FE88-CD3F-DF4F-80F7-CDCD04BFA1C8}"/>
    <hyperlink ref="B56" r:id="rId45" xr:uid="{F00E3FB1-87CA-5B4D-8014-1DDFD7087A57}"/>
    <hyperlink ref="B57" r:id="rId46" xr:uid="{6BEEF157-861C-0146-9CB0-3211482BED58}"/>
    <hyperlink ref="B58" r:id="rId47" xr:uid="{BC8A2341-7127-6D4B-B3C8-B8052F9E9D4A}"/>
    <hyperlink ref="B59" r:id="rId48" xr:uid="{2D59D667-0970-3C41-8E2D-800DFF503296}"/>
    <hyperlink ref="B60" r:id="rId49" xr:uid="{7390D990-DB19-304F-A930-23438EE57D41}"/>
    <hyperlink ref="B61" r:id="rId50" xr:uid="{32C7C4F8-1689-0444-8732-482225C26BFE}"/>
    <hyperlink ref="B62" r:id="rId51" xr:uid="{AA67B2E7-62D1-9E4B-93E9-7BCF024C2A8E}"/>
    <hyperlink ref="B63" r:id="rId52" xr:uid="{337F314C-21F1-A74D-B77B-E8234CC6DC93}"/>
    <hyperlink ref="B64" r:id="rId53" xr:uid="{243FF7CF-F0FD-B94B-8C71-CB357D3922FF}"/>
    <hyperlink ref="B66" r:id="rId54" xr:uid="{31EC3368-1F3E-DA4A-AA51-D1439A4854E6}"/>
    <hyperlink ref="B67" r:id="rId55" xr:uid="{5BDA8F06-9D09-9D4F-9697-8A87C99FB341}"/>
    <hyperlink ref="B68" r:id="rId56" xr:uid="{B3390510-4135-E942-9F5A-EF5F241C672E}"/>
    <hyperlink ref="B69" r:id="rId57" xr:uid="{4596AE51-59AF-BC49-BAF3-6EB29E53B8F9}"/>
    <hyperlink ref="B70" r:id="rId58" xr:uid="{D0314D6B-DD0D-3445-9C08-FD4AA75AE4F9}"/>
    <hyperlink ref="B71" r:id="rId59" xr:uid="{C2963D26-2853-E245-ADCE-107CBDAA35FE}"/>
    <hyperlink ref="B72" r:id="rId60" xr:uid="{E5AEF0AC-EA80-8745-AFCC-44734F2910E0}"/>
    <hyperlink ref="B73" r:id="rId61" xr:uid="{7CF37D6B-1251-7A4E-A21D-23BA5F135005}"/>
    <hyperlink ref="B74" r:id="rId62" xr:uid="{F05539BB-7123-E74E-8AC1-E59D23E7E050}"/>
    <hyperlink ref="B75" r:id="rId63" xr:uid="{303279C8-8DAB-FF4C-9CC4-4552DEED4C5F}"/>
    <hyperlink ref="B76" r:id="rId64" xr:uid="{996CE767-A8DC-B742-ACFF-E62511940267}"/>
    <hyperlink ref="B77" r:id="rId65" xr:uid="{380971F7-8439-3B4C-9D47-ED23D6253DDE}"/>
    <hyperlink ref="B78" r:id="rId66" xr:uid="{314B4E8C-2402-8944-A78C-F417D5CBDC7A}"/>
    <hyperlink ref="B79" r:id="rId67" xr:uid="{39A27BF7-2735-9946-A7D2-053E28100138}"/>
    <hyperlink ref="B80" r:id="rId68" xr:uid="{14C59E34-D269-C54E-BCF4-C6CE9FB09A1F}"/>
    <hyperlink ref="B81" r:id="rId69" xr:uid="{25FF6AA3-05EB-EB45-8442-3A24B758833B}"/>
    <hyperlink ref="B83" r:id="rId70" xr:uid="{6AB38C8C-0B4E-6E42-9056-9B22391D1182}"/>
    <hyperlink ref="B84" r:id="rId71" xr:uid="{D7C38F1B-12F1-4A45-B90D-51C4C3DEC027}"/>
    <hyperlink ref="B85" r:id="rId72" xr:uid="{244072BB-CBD1-0247-BA5A-475EAF983876}"/>
    <hyperlink ref="B86" r:id="rId73" xr:uid="{570CE302-234C-664D-AE9C-A0D63F559F95}"/>
    <hyperlink ref="B87" r:id="rId74" xr:uid="{F35C76D1-BBE2-4343-B7E3-11241F92ACDC}"/>
    <hyperlink ref="B88" r:id="rId75" xr:uid="{4B4CEE53-E992-614E-A7BD-802B063094D6}"/>
    <hyperlink ref="B89" r:id="rId76" xr:uid="{FADC324D-B1FA-DD48-A6A2-881F3CB4B070}"/>
    <hyperlink ref="B90" r:id="rId77" xr:uid="{A24AD94C-75A0-2B46-BD8D-0584C166FC8B}"/>
    <hyperlink ref="B92" r:id="rId78" xr:uid="{DD51D1D4-447C-E44F-8CCE-51D56F8C7A99}"/>
    <hyperlink ref="B93" r:id="rId79" xr:uid="{D0B2F930-6EAB-5346-822C-9BB3E5382416}"/>
    <hyperlink ref="B94" r:id="rId80" xr:uid="{EB4889C3-3ADC-A443-9F0A-86A7B986AD72}"/>
    <hyperlink ref="B95" r:id="rId81" xr:uid="{3BB00A12-E972-C64A-BCC8-A5E032F96801}"/>
    <hyperlink ref="B96" r:id="rId82" xr:uid="{D2F4090F-0470-5F4E-BB7D-5F3A3DC0BAC5}"/>
    <hyperlink ref="B97" r:id="rId83" xr:uid="{F2B618A8-849B-3546-A385-D8C0D74190C6}"/>
    <hyperlink ref="B98" r:id="rId84" xr:uid="{F9FAF81E-FF6C-C24A-B008-A6199D0AE3D5}"/>
    <hyperlink ref="B99" r:id="rId85" xr:uid="{ADD99E0B-9A7B-5F4F-A9A4-5B3FC1FC20E8}"/>
    <hyperlink ref="B100" r:id="rId86" xr:uid="{F154B9EB-F300-7C44-8565-C1EF4058B343}"/>
    <hyperlink ref="B101" r:id="rId87" xr:uid="{35E17314-43D0-4648-99B5-9B0577B91D45}"/>
    <hyperlink ref="B102" r:id="rId88" xr:uid="{24D921D3-36B2-4040-AB0C-7A62549F5926}"/>
    <hyperlink ref="B105" r:id="rId89" xr:uid="{63B24EA1-3930-D849-B637-90207BB9660D}"/>
    <hyperlink ref="B106" r:id="rId90" xr:uid="{D7330DB3-60F5-EC43-BB53-9478FE9F4CBF}"/>
    <hyperlink ref="B107" r:id="rId91" xr:uid="{1F4EBFB3-226C-E24F-AC73-13AD6358CFDE}"/>
    <hyperlink ref="B108" r:id="rId92" xr:uid="{33FA6AAE-A51A-AD4B-BAE3-71FBFEBCCABD}"/>
    <hyperlink ref="B109" r:id="rId93" xr:uid="{ECA2CC36-B7C3-7049-9EB9-95571936DDCB}"/>
    <hyperlink ref="B110" r:id="rId94" xr:uid="{8D99EC77-8EF8-8E42-AC03-2E859BF2921C}"/>
    <hyperlink ref="B111" r:id="rId95" xr:uid="{6E9700FC-C2B6-E04A-BB06-B30BA74A8E3A}"/>
    <hyperlink ref="B112" r:id="rId96" xr:uid="{67B456BA-4EEC-9340-A0A3-015DC69A68C9}"/>
    <hyperlink ref="B113" r:id="rId97" xr:uid="{C94AD291-9764-034D-B047-6F5A87034B74}"/>
    <hyperlink ref="B114" r:id="rId98" xr:uid="{B7F5D380-7897-9647-AA12-2C735BD2F910}"/>
    <hyperlink ref="B115" r:id="rId99" xr:uid="{F45BCF77-102D-4F4A-ADD0-5CF55AB627C1}"/>
    <hyperlink ref="B116" r:id="rId100" xr:uid="{E54C2F65-B4BB-C844-A778-20B86C03477B}"/>
    <hyperlink ref="B117" r:id="rId101" xr:uid="{ED160842-4459-DA4C-90D3-43A3A0CFC17C}"/>
    <hyperlink ref="B118" r:id="rId102" xr:uid="{D0CA9D76-B70E-504C-BF73-61F51847A53F}"/>
    <hyperlink ref="B119" r:id="rId103" xr:uid="{8CC42856-5237-3144-AD83-A58BE8F4A183}"/>
    <hyperlink ref="B120" r:id="rId104" xr:uid="{CC5007BB-FFAC-3745-AC26-64D92DA09A7C}"/>
    <hyperlink ref="B121" r:id="rId105" xr:uid="{6287E946-C199-DE44-9204-59899766CC41}"/>
    <hyperlink ref="B122" r:id="rId106" xr:uid="{DFB53D9B-A857-7A4D-A878-4E32B7810108}"/>
    <hyperlink ref="B123" r:id="rId107" xr:uid="{C6D5FD13-C977-AE4D-A8B8-894C2E8917CD}"/>
    <hyperlink ref="B124" r:id="rId108" xr:uid="{9E39AC08-E688-D645-8902-C534849C3D8A}"/>
    <hyperlink ref="B125" r:id="rId109" xr:uid="{1E9C29A5-B3A1-1D41-BC0F-C77C2B937964}"/>
    <hyperlink ref="B126" r:id="rId110" xr:uid="{C619488C-28C8-1049-9DF9-A48C11FCA7A6}"/>
    <hyperlink ref="B127" r:id="rId111" xr:uid="{858024E0-CA18-0F41-B353-CABE7F2D330C}"/>
    <hyperlink ref="B128" r:id="rId112" xr:uid="{5A84C41E-4863-F446-8E13-95DAA48B2B9F}"/>
    <hyperlink ref="B129" r:id="rId113" xr:uid="{22805819-FE7A-D442-8DB2-8E601930A389}"/>
    <hyperlink ref="B130" r:id="rId114" xr:uid="{CC71FF7B-3840-7F46-87BE-801FB9E1E654}"/>
    <hyperlink ref="B131" r:id="rId115" xr:uid="{FF558555-9C78-2E42-8D17-F43B2D8E9C0C}"/>
    <hyperlink ref="B132" r:id="rId116" xr:uid="{8DB07DD9-97D4-DB46-97D0-BA2FF1373981}"/>
    <hyperlink ref="B133" r:id="rId117" xr:uid="{39B5CDD2-EAE2-3E46-BBBE-0732C00C9D08}"/>
    <hyperlink ref="B134" r:id="rId118" xr:uid="{7467C7A2-682F-F34C-B0DA-21FBFB10F3EA}"/>
    <hyperlink ref="B135" r:id="rId119" xr:uid="{551A34F0-A901-AC41-AA4D-A5A58596137F}"/>
    <hyperlink ref="B136" r:id="rId120" xr:uid="{6763E21A-2C3C-AC4B-A51B-E16BFA2B2D7D}"/>
    <hyperlink ref="B141" r:id="rId121" xr:uid="{7F470635-BA0D-A646-A188-B1101EAEC269}"/>
    <hyperlink ref="B142" r:id="rId122" xr:uid="{B91C30AE-96B3-774C-B911-BB770D271876}"/>
    <hyperlink ref="B143" r:id="rId123" xr:uid="{1737267B-22F6-A44F-ABDC-F3E156572F65}"/>
    <hyperlink ref="B144" r:id="rId124" xr:uid="{BB75A819-806E-1C4C-BDB7-CEDC956685A0}"/>
    <hyperlink ref="B145" r:id="rId125" xr:uid="{ECFC50F9-6656-2A45-A868-CBA86BAE5EC5}"/>
    <hyperlink ref="B146" r:id="rId126" xr:uid="{6713C1E5-9969-2042-AFE8-04DB31F137BB}"/>
    <hyperlink ref="B139" r:id="rId127" xr:uid="{C59B46B3-7E9C-F64A-9C02-4285D90CAB4A}"/>
    <hyperlink ref="B140" r:id="rId128" xr:uid="{8C190CE0-C313-F845-B9CC-E6A7C7F026DB}"/>
    <hyperlink ref="B151" r:id="rId129" xr:uid="{60E0276B-242F-6D44-920A-BF96B1E66BB3}"/>
    <hyperlink ref="B152" r:id="rId130" xr:uid="{002706BF-E962-8B49-97FB-66BAF2B86DC5}"/>
    <hyperlink ref="B153" r:id="rId131" xr:uid="{EAFF7069-675A-6D4E-B407-802E779E2FA1}"/>
    <hyperlink ref="B154" r:id="rId132" xr:uid="{4B3BC6C4-6484-D946-992C-B5BD6373A4D4}"/>
    <hyperlink ref="B155" r:id="rId133" xr:uid="{56AAD7B6-8EAB-2747-B403-DB22E9B5FE83}"/>
    <hyperlink ref="B149" r:id="rId134" xr:uid="{801DF88B-DF7D-C14C-AFE3-58EFC786022A}"/>
    <hyperlink ref="B150" r:id="rId135" xr:uid="{A146594B-2006-4C44-9569-214301F004AB}"/>
  </hyperlinks>
  <printOptions horizontalCentered="1" verticalCentered="1"/>
  <pageMargins left="0.25" right="0.25" top="0.75" bottom="0.75" header="0.3" footer="0.3"/>
  <pageSetup scale="79" fitToWidth="0" orientation="portrait" r:id="rId136"/>
  <rowBreaks count="2" manualBreakCount="2">
    <brk id="50" max="10" man="1"/>
    <brk id="103" max="10" man="1"/>
  </rowBreaks>
  <drawing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 2023</vt:lpstr>
      <vt:lpstr>'Q3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Silva</dc:creator>
  <cp:lastModifiedBy>Alejandro Ariza</cp:lastModifiedBy>
  <cp:lastPrinted>2023-07-26T20:17:39Z</cp:lastPrinted>
  <dcterms:created xsi:type="dcterms:W3CDTF">2017-08-15T21:10:30Z</dcterms:created>
  <dcterms:modified xsi:type="dcterms:W3CDTF">2024-04-04T23:15:12Z</dcterms:modified>
</cp:coreProperties>
</file>