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alejandro/Library/CloudStorage/GoogleDrive-alejandro@irreverence.me/.shortcut-targets-by-id/0BzxoTMKvL6idSG1GVmxYNmNkRjg/Marketing &amp; Sales/OSTEOCERTUS CENTRAL/Order Forms/"/>
    </mc:Choice>
  </mc:AlternateContent>
  <xr:revisionPtr revIDLastSave="0" documentId="13_ncr:1_{F7384659-690F-CD4A-9B61-18EF4178842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Q3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lekWTaU3SLpBVvmp4Odslkn9hpbmUbK8oyq7mymVIjs="/>
    </ext>
  </extLst>
</workbook>
</file>

<file path=xl/calcChain.xml><?xml version="1.0" encoding="utf-8"?>
<calcChain xmlns="http://schemas.openxmlformats.org/spreadsheetml/2006/main">
  <c r="H53" i="1" l="1"/>
  <c r="G50" i="1"/>
  <c r="D50" i="1"/>
  <c r="C50" i="1"/>
  <c r="L49" i="1"/>
  <c r="K49" i="1"/>
  <c r="H49" i="1"/>
  <c r="L48" i="1"/>
  <c r="K48" i="1"/>
  <c r="H48" i="1"/>
  <c r="L47" i="1"/>
  <c r="K47" i="1"/>
  <c r="H47" i="1"/>
  <c r="L46" i="1"/>
  <c r="K46" i="1"/>
  <c r="H46" i="1"/>
  <c r="G44" i="1"/>
  <c r="D44" i="1"/>
  <c r="C44" i="1"/>
  <c r="L43" i="1"/>
  <c r="K43" i="1"/>
  <c r="H43" i="1"/>
  <c r="L42" i="1"/>
  <c r="K42" i="1"/>
  <c r="H42" i="1"/>
  <c r="L41" i="1"/>
  <c r="K41" i="1"/>
  <c r="H41" i="1"/>
  <c r="L40" i="1"/>
  <c r="K40" i="1"/>
  <c r="H40" i="1"/>
  <c r="L39" i="1"/>
  <c r="K39" i="1"/>
  <c r="H39" i="1"/>
  <c r="L38" i="1"/>
  <c r="K38" i="1"/>
  <c r="H38" i="1"/>
  <c r="L37" i="1"/>
  <c r="K37" i="1"/>
  <c r="H37" i="1"/>
  <c r="L36" i="1"/>
  <c r="K36" i="1"/>
  <c r="H36" i="1"/>
  <c r="L35" i="1"/>
  <c r="K35" i="1"/>
  <c r="H35" i="1"/>
  <c r="H44" i="1" s="1"/>
  <c r="G33" i="1"/>
  <c r="D33" i="1"/>
  <c r="C33" i="1"/>
  <c r="L32" i="1"/>
  <c r="K32" i="1"/>
  <c r="H32" i="1"/>
  <c r="L31" i="1"/>
  <c r="K31" i="1"/>
  <c r="H31" i="1"/>
  <c r="L30" i="1"/>
  <c r="K30" i="1"/>
  <c r="H30" i="1"/>
  <c r="L29" i="1"/>
  <c r="K29" i="1"/>
  <c r="H29" i="1"/>
  <c r="L28" i="1"/>
  <c r="K28" i="1"/>
  <c r="H28" i="1"/>
  <c r="L27" i="1"/>
  <c r="K27" i="1"/>
  <c r="H27" i="1"/>
  <c r="L26" i="1"/>
  <c r="K26" i="1"/>
  <c r="H26" i="1"/>
  <c r="L25" i="1"/>
  <c r="K25" i="1"/>
  <c r="H25" i="1"/>
  <c r="L24" i="1"/>
  <c r="K24" i="1"/>
  <c r="H24" i="1"/>
  <c r="L23" i="1"/>
  <c r="K23" i="1"/>
  <c r="H23" i="1"/>
  <c r="L22" i="1"/>
  <c r="K22" i="1"/>
  <c r="H22" i="1"/>
  <c r="L21" i="1"/>
  <c r="K21" i="1"/>
  <c r="H21" i="1"/>
  <c r="L20" i="1"/>
  <c r="K20" i="1"/>
  <c r="H20" i="1"/>
  <c r="L19" i="1"/>
  <c r="K19" i="1"/>
  <c r="H19" i="1"/>
  <c r="L18" i="1"/>
  <c r="K18" i="1"/>
  <c r="H18" i="1"/>
  <c r="L17" i="1"/>
  <c r="K17" i="1"/>
  <c r="H17" i="1"/>
  <c r="L16" i="1"/>
  <c r="K16" i="1"/>
  <c r="H16" i="1"/>
  <c r="L15" i="1"/>
  <c r="K15" i="1"/>
  <c r="H15" i="1"/>
  <c r="L14" i="1"/>
  <c r="K14" i="1"/>
  <c r="H14" i="1"/>
  <c r="L13" i="1"/>
  <c r="K13" i="1"/>
  <c r="H13" i="1"/>
  <c r="G11" i="1"/>
  <c r="D11" i="1"/>
  <c r="C11" i="1"/>
  <c r="D6" i="1"/>
  <c r="L6" i="1" s="1"/>
  <c r="C6" i="1"/>
  <c r="K6" i="1" s="1"/>
  <c r="H50" i="1" l="1"/>
  <c r="L51" i="1"/>
  <c r="E10" i="1" s="1"/>
  <c r="K10" i="1" s="1"/>
  <c r="K51" i="1"/>
  <c r="E9" i="1" s="1"/>
  <c r="L9" i="1" s="1"/>
  <c r="H33" i="1"/>
  <c r="K9" i="1"/>
  <c r="H9" i="1"/>
  <c r="H51" i="1" l="1"/>
  <c r="L10" i="1"/>
  <c r="H10" i="1"/>
  <c r="H11" i="1"/>
  <c r="H52" i="1"/>
  <c r="H55" i="1" s="1"/>
</calcChain>
</file>

<file path=xl/sharedStrings.xml><?xml version="1.0" encoding="utf-8"?>
<sst xmlns="http://schemas.openxmlformats.org/spreadsheetml/2006/main" count="101" uniqueCount="101">
  <si>
    <t>X-Porous TTA</t>
  </si>
  <si>
    <t>Contact Person</t>
  </si>
  <si>
    <t>Company (Name and address)</t>
  </si>
  <si>
    <t>City, (U.S. State)</t>
  </si>
  <si>
    <t>Country</t>
  </si>
  <si>
    <t>Email</t>
  </si>
  <si>
    <t xml:space="preserve">Contact Number </t>
  </si>
  <si>
    <t>Order Date</t>
  </si>
  <si>
    <t>Part No.</t>
  </si>
  <si>
    <t>Description</t>
  </si>
  <si>
    <t>Item Price</t>
  </si>
  <si>
    <t>Order Quantity</t>
  </si>
  <si>
    <t>Extended Price</t>
  </si>
  <si>
    <t>Sets</t>
  </si>
  <si>
    <t xml:space="preserve"> </t>
  </si>
  <si>
    <t>Titanium Porous Wedges</t>
  </si>
  <si>
    <t>W3x5-TTA</t>
  </si>
  <si>
    <t>Wedge 3 x 5 mm</t>
  </si>
  <si>
    <t>W3x7-TTA</t>
  </si>
  <si>
    <t>Wedge 3 x 7 mm</t>
  </si>
  <si>
    <t>Wedge 4.5 x 8 mm</t>
  </si>
  <si>
    <t>Wedge 4.5 x 11 mm</t>
  </si>
  <si>
    <t>W6x11-TTA</t>
  </si>
  <si>
    <t>Wedge 6 x 11 mm</t>
  </si>
  <si>
    <t>W6x14-TTA</t>
  </si>
  <si>
    <t>Wedge 6 x 14 mm</t>
  </si>
  <si>
    <t>W7.5x14-TTA</t>
  </si>
  <si>
    <t>Wedge 7.5 x 14 mm</t>
  </si>
  <si>
    <t>W7.5x17-TTA</t>
  </si>
  <si>
    <t>Wedge 7.5 x 17 mm</t>
  </si>
  <si>
    <t>W9X14-TTA</t>
  </si>
  <si>
    <t>Wedge 9 x 14 mm</t>
  </si>
  <si>
    <t>W9x17-TTA</t>
  </si>
  <si>
    <t>Wedge 9 x 17 mm</t>
  </si>
  <si>
    <t>W9x20-TTA</t>
  </si>
  <si>
    <t>Wedge 9 x 20 mm</t>
  </si>
  <si>
    <t>W10.5x17-TTA</t>
  </si>
  <si>
    <t>Wedge 10.5 x 17  mm</t>
  </si>
  <si>
    <t>W10.5x20-TTA</t>
  </si>
  <si>
    <t>Wedge 10.5 x 20 mm</t>
  </si>
  <si>
    <t>W12x17-TTA</t>
  </si>
  <si>
    <t>Wedge 12 x 17 mm</t>
  </si>
  <si>
    <t>W12x20-TTA</t>
  </si>
  <si>
    <t xml:space="preserve">Wedge 12 x 20 mm </t>
  </si>
  <si>
    <t>W12x23-TTA</t>
  </si>
  <si>
    <t>Wedge 12 x 23 mm</t>
  </si>
  <si>
    <t>W13.5x20-TTA</t>
  </si>
  <si>
    <t>Wedge 13.5 x 20 mm</t>
  </si>
  <si>
    <t>W13.5x23-TTA</t>
  </si>
  <si>
    <t xml:space="preserve">Wedge 13.5 x 23 mm </t>
  </si>
  <si>
    <t>W15x21-TTA</t>
  </si>
  <si>
    <t>Wedge 15 x 21 mm</t>
  </si>
  <si>
    <t>W15x24-TTA</t>
  </si>
  <si>
    <t>Wedge 15 x 24 mm</t>
  </si>
  <si>
    <t>Total Titanium Porous Wedges</t>
  </si>
  <si>
    <t>Plates (Not Locked)</t>
  </si>
  <si>
    <t>PX4-16</t>
  </si>
  <si>
    <t>TTA Plate 4S, MINI</t>
  </si>
  <si>
    <t>PX4-21</t>
  </si>
  <si>
    <t>TTA Plate 4M, MINI</t>
  </si>
  <si>
    <t>PX4-25</t>
  </si>
  <si>
    <t>TTA Plate 4L, MINI</t>
  </si>
  <si>
    <t>P7H1Q-33</t>
  </si>
  <si>
    <t>TTA Plate 7S, MINI &amp; OL</t>
  </si>
  <si>
    <t>P7H1Q-39</t>
  </si>
  <si>
    <t>TTA Plate 7M, MINI &amp; OL</t>
  </si>
  <si>
    <t>P7H1Q-42</t>
  </si>
  <si>
    <t>TTA Plate 7L, MINI &amp; OL</t>
  </si>
  <si>
    <t>P7H2Q-57</t>
  </si>
  <si>
    <t>TTA Plate 7SL, MINI &amp; OL</t>
  </si>
  <si>
    <t>P8H2Q-63</t>
  </si>
  <si>
    <t>TTA Plate, 8SM, OL</t>
  </si>
  <si>
    <t>P8H2Q-69</t>
  </si>
  <si>
    <t>TTA Plate 8SL, OL</t>
  </si>
  <si>
    <t>Total (Not Locked) Plates</t>
  </si>
  <si>
    <t>Instruments</t>
  </si>
  <si>
    <t>DISTRACTOR-TTA</t>
  </si>
  <si>
    <t>Distractor, 16 cm</t>
  </si>
  <si>
    <t>OSTEOGUIDE-TTA</t>
  </si>
  <si>
    <t>Osteotomy Guide</t>
  </si>
  <si>
    <t>IMPACTOR-AD</t>
  </si>
  <si>
    <t>Impactor</t>
  </si>
  <si>
    <t>TTATray-150</t>
  </si>
  <si>
    <t>TTA Plates, Wedges &amp; Instruments Tray</t>
  </si>
  <si>
    <t>Total Instruments</t>
  </si>
  <si>
    <t>Notes</t>
  </si>
  <si>
    <t>Subtotal</t>
  </si>
  <si>
    <t>Free shipping for USA orders of $1000 or more.
10% off in purchases of new sets of $4000 or more.</t>
  </si>
  <si>
    <t>Discount</t>
  </si>
  <si>
    <t>Sales Tax</t>
  </si>
  <si>
    <t>Shipping</t>
  </si>
  <si>
    <t>Flat Rate</t>
  </si>
  <si>
    <t>TOTAL</t>
  </si>
  <si>
    <t>Order Number:</t>
  </si>
  <si>
    <t>TTAStd</t>
  </si>
  <si>
    <t>TTASuper</t>
  </si>
  <si>
    <t>TTA Super Set 
(28 Wedges, 13 Plates &amp; 5 instruments)</t>
  </si>
  <si>
    <t>TTA Standard Set 
(20 Wedges, 9 Plates &amp; 5 instruments)</t>
  </si>
  <si>
    <t>W4.5X8-TTA</t>
  </si>
  <si>
    <t>W4.5x11-TTA</t>
  </si>
  <si>
    <t>Instructions: Input order quantity in dark blue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</si>
</sst>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[$-409]d\-mmm\-yy"/>
    <numFmt numFmtId="165" formatCode="&quot;$&quot;#,##0.00"/>
    <numFmt numFmtId="166" formatCode="0.0%"/>
  </numFmts>
  <fonts count="26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Arial Narrow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</font>
    <font>
      <b/>
      <sz val="16"/>
      <color rgb="FF236C89"/>
      <name val="Arial"/>
      <family val="2"/>
    </font>
    <font>
      <sz val="11"/>
      <color rgb="FF236C89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236C89"/>
        <bgColor rgb="FFFFC000"/>
      </patternFill>
    </fill>
    <fill>
      <patternFill patternType="solid">
        <fgColor rgb="FF236C89"/>
        <bgColor indexed="64"/>
      </patternFill>
    </fill>
    <fill>
      <patternFill patternType="solid">
        <fgColor rgb="FFB5E3F8"/>
        <bgColor rgb="FFB8CCE4"/>
      </patternFill>
    </fill>
    <fill>
      <patternFill patternType="solid">
        <fgColor rgb="FFB5E3F8"/>
        <bgColor indexed="64"/>
      </patternFill>
    </fill>
    <fill>
      <patternFill patternType="solid">
        <fgColor rgb="FF58B1E1"/>
        <bgColor rgb="FFFFFF00"/>
      </patternFill>
    </fill>
    <fill>
      <patternFill patternType="solid">
        <fgColor rgb="FF58B1E1"/>
        <bgColor indexed="64"/>
      </patternFill>
    </fill>
    <fill>
      <patternFill patternType="solid">
        <fgColor rgb="FF58B1E1"/>
        <bgColor rgb="FFFFFFCC"/>
      </patternFill>
    </fill>
    <fill>
      <patternFill patternType="solid">
        <fgColor rgb="FF5D99AA"/>
        <bgColor rgb="FFFFEDB3"/>
      </patternFill>
    </fill>
    <fill>
      <patternFill patternType="solid">
        <fgColor rgb="FFA9CCDE"/>
        <bgColor rgb="FFFFFF66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8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vertical="center"/>
    </xf>
    <xf numFmtId="0" fontId="1" fillId="3" borderId="20" xfId="0" applyFont="1" applyFill="1" applyBorder="1" applyAlignment="1">
      <alignment vertical="center"/>
    </xf>
    <xf numFmtId="8" fontId="1" fillId="5" borderId="22" xfId="0" applyNumberFormat="1" applyFont="1" applyFill="1" applyBorder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8" fontId="1" fillId="5" borderId="25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8" fontId="1" fillId="5" borderId="34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vertical="center"/>
    </xf>
    <xf numFmtId="8" fontId="1" fillId="5" borderId="3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11" fillId="3" borderId="39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6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8" fontId="12" fillId="5" borderId="40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8" fontId="12" fillId="4" borderId="40" xfId="0" applyNumberFormat="1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vertical="center" wrapText="1"/>
    </xf>
    <xf numFmtId="0" fontId="15" fillId="3" borderId="23" xfId="1" applyFont="1" applyFill="1" applyBorder="1" applyAlignment="1">
      <alignment vertical="center" wrapText="1"/>
    </xf>
    <xf numFmtId="0" fontId="17" fillId="3" borderId="21" xfId="1" applyFont="1" applyFill="1" applyBorder="1" applyAlignment="1">
      <alignment vertical="center" wrapText="1"/>
    </xf>
    <xf numFmtId="0" fontId="17" fillId="3" borderId="24" xfId="1" applyFont="1" applyFill="1" applyBorder="1" applyAlignment="1">
      <alignment vertical="center" wrapText="1"/>
    </xf>
    <xf numFmtId="0" fontId="16" fillId="3" borderId="21" xfId="1" applyFont="1" applyFill="1" applyBorder="1" applyAlignment="1">
      <alignment vertical="center"/>
    </xf>
    <xf numFmtId="0" fontId="16" fillId="3" borderId="33" xfId="1" applyFont="1" applyFill="1" applyBorder="1" applyAlignment="1">
      <alignment vertical="center"/>
    </xf>
    <xf numFmtId="0" fontId="16" fillId="3" borderId="36" xfId="1" applyFont="1" applyFill="1" applyBorder="1" applyAlignment="1">
      <alignment vertical="center"/>
    </xf>
    <xf numFmtId="0" fontId="16" fillId="3" borderId="24" xfId="1" applyFont="1" applyFill="1" applyBorder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1" fontId="22" fillId="6" borderId="20" xfId="0" applyNumberFormat="1" applyFont="1" applyFill="1" applyBorder="1" applyAlignment="1">
      <alignment horizontal="center" vertical="center"/>
    </xf>
    <xf numFmtId="1" fontId="22" fillId="6" borderId="23" xfId="0" applyNumberFormat="1" applyFont="1" applyFill="1" applyBorder="1" applyAlignment="1">
      <alignment horizontal="center" vertical="center"/>
    </xf>
    <xf numFmtId="165" fontId="22" fillId="12" borderId="22" xfId="0" applyNumberFormat="1" applyFont="1" applyFill="1" applyBorder="1" applyAlignment="1">
      <alignment horizontal="center" vertical="center"/>
    </xf>
    <xf numFmtId="165" fontId="22" fillId="12" borderId="25" xfId="0" applyNumberFormat="1" applyFont="1" applyFill="1" applyBorder="1" applyAlignment="1">
      <alignment horizontal="center" vertical="center"/>
    </xf>
    <xf numFmtId="165" fontId="6" fillId="14" borderId="28" xfId="0" applyNumberFormat="1" applyFont="1" applyFill="1" applyBorder="1" applyAlignment="1">
      <alignment horizontal="center" vertical="center"/>
    </xf>
    <xf numFmtId="1" fontId="22" fillId="13" borderId="29" xfId="0" applyNumberFormat="1" applyFont="1" applyFill="1" applyBorder="1" applyAlignment="1">
      <alignment horizontal="center" vertical="center"/>
    </xf>
    <xf numFmtId="1" fontId="22" fillId="6" borderId="32" xfId="0" applyNumberFormat="1" applyFont="1" applyFill="1" applyBorder="1" applyAlignment="1">
      <alignment horizontal="center" vertical="center"/>
    </xf>
    <xf numFmtId="1" fontId="22" fillId="6" borderId="35" xfId="0" applyNumberFormat="1" applyFont="1" applyFill="1" applyBorder="1" applyAlignment="1">
      <alignment horizontal="center" vertical="center"/>
    </xf>
    <xf numFmtId="165" fontId="22" fillId="12" borderId="34" xfId="0" applyNumberFormat="1" applyFont="1" applyFill="1" applyBorder="1" applyAlignment="1">
      <alignment horizontal="center" vertical="center"/>
    </xf>
    <xf numFmtId="165" fontId="22" fillId="12" borderId="37" xfId="0" applyNumberFormat="1" applyFont="1" applyFill="1" applyBorder="1" applyAlignment="1">
      <alignment horizontal="center" vertical="center"/>
    </xf>
    <xf numFmtId="1" fontId="21" fillId="13" borderId="29" xfId="0" applyNumberFormat="1" applyFont="1" applyFill="1" applyBorder="1" applyAlignment="1">
      <alignment horizontal="center" vertical="center"/>
    </xf>
    <xf numFmtId="9" fontId="23" fillId="6" borderId="40" xfId="0" applyNumberFormat="1" applyFont="1" applyFill="1" applyBorder="1" applyAlignment="1">
      <alignment horizontal="center" vertical="center"/>
    </xf>
    <xf numFmtId="165" fontId="23" fillId="6" borderId="40" xfId="0" applyNumberFormat="1" applyFont="1" applyFill="1" applyBorder="1" applyAlignment="1">
      <alignment horizontal="center" vertical="center"/>
    </xf>
    <xf numFmtId="1" fontId="22" fillId="6" borderId="41" xfId="0" applyNumberFormat="1" applyFont="1" applyFill="1" applyBorder="1" applyAlignment="1">
      <alignment horizontal="left" vertical="top" wrapText="1"/>
    </xf>
    <xf numFmtId="0" fontId="18" fillId="7" borderId="42" xfId="0" applyFont="1" applyFill="1" applyBorder="1"/>
    <xf numFmtId="0" fontId="18" fillId="7" borderId="43" xfId="0" applyFont="1" applyFill="1" applyBorder="1"/>
    <xf numFmtId="0" fontId="18" fillId="7" borderId="44" xfId="0" applyFont="1" applyFill="1" applyBorder="1"/>
    <xf numFmtId="0" fontId="24" fillId="7" borderId="0" xfId="0" applyFont="1" applyFill="1"/>
    <xf numFmtId="0" fontId="18" fillId="7" borderId="45" xfId="0" applyFont="1" applyFill="1" applyBorder="1"/>
    <xf numFmtId="0" fontId="18" fillId="7" borderId="26" xfId="0" applyFont="1" applyFill="1" applyBorder="1"/>
    <xf numFmtId="0" fontId="18" fillId="7" borderId="46" xfId="0" applyFont="1" applyFill="1" applyBorder="1"/>
    <xf numFmtId="0" fontId="18" fillId="7" borderId="47" xfId="0" applyFont="1" applyFill="1" applyBorder="1"/>
    <xf numFmtId="0" fontId="21" fillId="6" borderId="13" xfId="0" applyFont="1" applyFill="1" applyBorder="1" applyAlignment="1">
      <alignment horizontal="center" vertical="center" wrapText="1"/>
    </xf>
    <xf numFmtId="0" fontId="18" fillId="7" borderId="17" xfId="0" applyFont="1" applyFill="1" applyBorder="1"/>
    <xf numFmtId="0" fontId="21" fillId="10" borderId="12" xfId="0" applyFont="1" applyFill="1" applyBorder="1" applyAlignment="1">
      <alignment horizontal="center" vertical="center" wrapText="1"/>
    </xf>
    <xf numFmtId="0" fontId="18" fillId="11" borderId="16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" fillId="0" borderId="0" xfId="0" applyFont="1" applyAlignment="1">
      <alignment vertical="center"/>
    </xf>
    <xf numFmtId="0" fontId="0" fillId="0" borderId="0" xfId="0"/>
    <xf numFmtId="0" fontId="19" fillId="0" borderId="1" xfId="0" applyFont="1" applyBorder="1" applyAlignment="1">
      <alignment horizontal="left" vertical="center"/>
    </xf>
    <xf numFmtId="0" fontId="20" fillId="0" borderId="2" xfId="0" applyFont="1" applyBorder="1"/>
    <xf numFmtId="0" fontId="5" fillId="0" borderId="1" xfId="0" applyFont="1" applyBorder="1" applyAlignment="1">
      <alignment horizontal="left" vertical="center"/>
    </xf>
    <xf numFmtId="0" fontId="2" fillId="0" borderId="4" xfId="0" applyFont="1" applyBorder="1"/>
    <xf numFmtId="0" fontId="6" fillId="3" borderId="10" xfId="0" applyFont="1" applyFill="1" applyBorder="1" applyAlignment="1">
      <alignment horizontal="left" vertical="center"/>
    </xf>
    <xf numFmtId="0" fontId="2" fillId="0" borderId="14" xfId="0" applyFont="1" applyBorder="1"/>
    <xf numFmtId="0" fontId="6" fillId="3" borderId="11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center" vertical="center" wrapText="1"/>
    </xf>
    <xf numFmtId="0" fontId="2" fillId="9" borderId="15" xfId="0" applyFont="1" applyFill="1" applyBorder="1"/>
    <xf numFmtId="0" fontId="6" fillId="3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1" fillId="6" borderId="1" xfId="0" applyFont="1" applyFill="1" applyBorder="1" applyAlignment="1">
      <alignment horizontal="center" vertical="center" wrapText="1"/>
    </xf>
    <xf numFmtId="0" fontId="25" fillId="7" borderId="3" xfId="0" applyFont="1" applyFill="1" applyBorder="1"/>
    <xf numFmtId="0" fontId="25" fillId="7" borderId="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36C89"/>
      <color rgb="FFA9CCDE"/>
      <color rgb="FF5D99AA"/>
      <color rgb="FF58B1E1"/>
      <color rgb="FFB5E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3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723900</xdr:colOff>
      <xdr:row>0</xdr:row>
      <xdr:rowOff>161925</xdr:rowOff>
    </xdr:from>
    <xdr:ext cx="3067050" cy="5143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steocertus.com/product/w9x17-tta/" TargetMode="External"/><Relationship Id="rId18" Type="http://schemas.openxmlformats.org/officeDocument/2006/relationships/hyperlink" Target="https://osteocertus.com/product/w12x20-tta/" TargetMode="External"/><Relationship Id="rId26" Type="http://schemas.openxmlformats.org/officeDocument/2006/relationships/hyperlink" Target="https://osteocertus.com/product/px4-25-tta-plate-4l-mini/" TargetMode="External"/><Relationship Id="rId21" Type="http://schemas.openxmlformats.org/officeDocument/2006/relationships/hyperlink" Target="https://osteocertus.com/product/w13-5x23-tta/" TargetMode="External"/><Relationship Id="rId34" Type="http://schemas.openxmlformats.org/officeDocument/2006/relationships/hyperlink" Target="https://osteocertus.com/product/osteoguide/" TargetMode="External"/><Relationship Id="rId7" Type="http://schemas.openxmlformats.org/officeDocument/2006/relationships/hyperlink" Target="https://osteocertus.com/product/w4-5x11-tta/" TargetMode="External"/><Relationship Id="rId12" Type="http://schemas.openxmlformats.org/officeDocument/2006/relationships/hyperlink" Target="https://osteocertus.com/product/w9x14-tta/" TargetMode="External"/><Relationship Id="rId17" Type="http://schemas.openxmlformats.org/officeDocument/2006/relationships/hyperlink" Target="https://osteocertus.com/product/w12x17-tta/" TargetMode="External"/><Relationship Id="rId25" Type="http://schemas.openxmlformats.org/officeDocument/2006/relationships/hyperlink" Target="https://osteocertus.com/product/px4-21-tta-plate-4m-mini/" TargetMode="External"/><Relationship Id="rId33" Type="http://schemas.openxmlformats.org/officeDocument/2006/relationships/hyperlink" Target="https://osteocertus.com/product/distractor-16cm/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osteocertus.com/product/ttaset-tta-set-20-wedges-9-plates-instruments/" TargetMode="External"/><Relationship Id="rId16" Type="http://schemas.openxmlformats.org/officeDocument/2006/relationships/hyperlink" Target="https://osteocertus.com/product/w10-5x20-tta/" TargetMode="External"/><Relationship Id="rId20" Type="http://schemas.openxmlformats.org/officeDocument/2006/relationships/hyperlink" Target="https://osteocertus.com/product/w13-5x20-tta/" TargetMode="External"/><Relationship Id="rId29" Type="http://schemas.openxmlformats.org/officeDocument/2006/relationships/hyperlink" Target="https://osteocertus.com/product/p7h1q-42-tta-plate-7l-mini-ol/" TargetMode="External"/><Relationship Id="rId1" Type="http://schemas.openxmlformats.org/officeDocument/2006/relationships/hyperlink" Target="https://osteocertus.com/product/ttaset-tta-set-20-wedges-9-plates-instruments/" TargetMode="External"/><Relationship Id="rId6" Type="http://schemas.openxmlformats.org/officeDocument/2006/relationships/hyperlink" Target="https://osteocertus.com/product/w4-5x8-tta/" TargetMode="External"/><Relationship Id="rId11" Type="http://schemas.openxmlformats.org/officeDocument/2006/relationships/hyperlink" Target="https://osteocertus.com/product/w7-5x17-tta/" TargetMode="External"/><Relationship Id="rId24" Type="http://schemas.openxmlformats.org/officeDocument/2006/relationships/hyperlink" Target="https://osteocertus.com/product/px4-16-tta-plate-4s-mini/" TargetMode="External"/><Relationship Id="rId32" Type="http://schemas.openxmlformats.org/officeDocument/2006/relationships/hyperlink" Target="https://osteocertus.com/product/p8h2q-69-tta-plate-8sl-ol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osteocertus.com/product/w3x7-tta-wedge/" TargetMode="External"/><Relationship Id="rId15" Type="http://schemas.openxmlformats.org/officeDocument/2006/relationships/hyperlink" Target="https://osteocertus.com/product/w10-5x17-tta/" TargetMode="External"/><Relationship Id="rId23" Type="http://schemas.openxmlformats.org/officeDocument/2006/relationships/hyperlink" Target="https://osteocertus.com/product/w15x24-tta/" TargetMode="External"/><Relationship Id="rId28" Type="http://schemas.openxmlformats.org/officeDocument/2006/relationships/hyperlink" Target="https://osteocertus.com/product/p7h1q-39-tta-plate-7m-mini-ol/" TargetMode="External"/><Relationship Id="rId36" Type="http://schemas.openxmlformats.org/officeDocument/2006/relationships/hyperlink" Target="https://osteocertus.com/product/ttatray-150-tta-plates-wedges-instruments-tray/" TargetMode="External"/><Relationship Id="rId10" Type="http://schemas.openxmlformats.org/officeDocument/2006/relationships/hyperlink" Target="https://osteocertus.com/product/w7-5x14-tta/" TargetMode="External"/><Relationship Id="rId19" Type="http://schemas.openxmlformats.org/officeDocument/2006/relationships/hyperlink" Target="https://osteocertus.com/product/w12x23-tta/" TargetMode="External"/><Relationship Id="rId31" Type="http://schemas.openxmlformats.org/officeDocument/2006/relationships/hyperlink" Target="https://osteocertus.com/product/p8h2q-63-tta-plate-8sm-ol/" TargetMode="External"/><Relationship Id="rId4" Type="http://schemas.openxmlformats.org/officeDocument/2006/relationships/hyperlink" Target="https://osteocertus.com/product/w3x5-tta-wedge/" TargetMode="External"/><Relationship Id="rId9" Type="http://schemas.openxmlformats.org/officeDocument/2006/relationships/hyperlink" Target="https://osteocertus.com/product/w6x14-tta/" TargetMode="External"/><Relationship Id="rId14" Type="http://schemas.openxmlformats.org/officeDocument/2006/relationships/hyperlink" Target="https://osteocertus.com/product/w9x20-tta/" TargetMode="External"/><Relationship Id="rId22" Type="http://schemas.openxmlformats.org/officeDocument/2006/relationships/hyperlink" Target="https://osteocertus.com/product/w15x21-tta/" TargetMode="External"/><Relationship Id="rId27" Type="http://schemas.openxmlformats.org/officeDocument/2006/relationships/hyperlink" Target="https://osteocertus.com/product/p7h1q-33-tta-plate-7s-mini-ol/" TargetMode="External"/><Relationship Id="rId30" Type="http://schemas.openxmlformats.org/officeDocument/2006/relationships/hyperlink" Target="https://osteocertus.com/product/p7h2q-57-tta-plate-7sl-mini-ol/" TargetMode="External"/><Relationship Id="rId35" Type="http://schemas.openxmlformats.org/officeDocument/2006/relationships/hyperlink" Target="https://osteocertus.com/product/impactor-ad-impactor/" TargetMode="External"/><Relationship Id="rId8" Type="http://schemas.openxmlformats.org/officeDocument/2006/relationships/hyperlink" Target="https://osteocertus.com/product/w6x11-tta/" TargetMode="External"/><Relationship Id="rId3" Type="http://schemas.openxmlformats.org/officeDocument/2006/relationships/hyperlink" Target="https://osteocertus.com/product/ttasuper-tta-super-set-28-wedges-13-plates-5-instru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view="pageBreakPreview" zoomScaleNormal="100" zoomScaleSheetLayoutView="130" workbookViewId="0">
      <selection activeCell="M6" sqref="M6"/>
    </sheetView>
  </sheetViews>
  <sheetFormatPr baseColWidth="10" defaultColWidth="14.5" defaultRowHeight="15" customHeight="1" x14ac:dyDescent="0.2"/>
  <cols>
    <col min="1" max="1" width="15.5" customWidth="1"/>
    <col min="2" max="2" width="39" customWidth="1"/>
    <col min="3" max="4" width="12.6640625" customWidth="1"/>
    <col min="5" max="5" width="16.6640625" customWidth="1"/>
    <col min="6" max="6" width="2.6640625" customWidth="1"/>
    <col min="7" max="8" width="12.6640625" customWidth="1"/>
    <col min="9" max="9" width="2.6640625" customWidth="1"/>
    <col min="10" max="10" width="10.6640625" customWidth="1"/>
    <col min="11" max="12" width="11.6640625" hidden="1" customWidth="1"/>
    <col min="13" max="26" width="8.83203125" customWidth="1"/>
  </cols>
  <sheetData>
    <row r="1" spans="1:26" ht="60" customHeight="1" x14ac:dyDescent="0.2">
      <c r="A1" s="1"/>
      <c r="B1" s="1"/>
      <c r="C1" s="1"/>
      <c r="D1" s="1"/>
      <c r="E1" s="91"/>
      <c r="F1" s="92"/>
      <c r="G1" s="92"/>
      <c r="H1" s="9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" customHeight="1" x14ac:dyDescent="0.2">
      <c r="A2" s="93" t="s">
        <v>0</v>
      </c>
      <c r="B2" s="94"/>
      <c r="C2" s="104" t="s">
        <v>100</v>
      </c>
      <c r="D2" s="105"/>
      <c r="E2" s="106"/>
      <c r="F2" s="3"/>
      <c r="G2" s="95" t="s">
        <v>93</v>
      </c>
      <c r="H2" s="96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8"/>
      <c r="G3" s="9" t="s">
        <v>6</v>
      </c>
      <c r="H3" s="9" t="s">
        <v>7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0"/>
      <c r="B4" s="10"/>
      <c r="C4" s="11"/>
      <c r="D4" s="12"/>
      <c r="E4" s="13"/>
      <c r="F4" s="14"/>
      <c r="G4" s="15"/>
      <c r="H4" s="15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97" t="s">
        <v>8</v>
      </c>
      <c r="B6" s="99" t="s">
        <v>9</v>
      </c>
      <c r="C6" s="100" t="str">
        <f>A9</f>
        <v>TTAStd</v>
      </c>
      <c r="D6" s="100" t="str">
        <f>A10</f>
        <v>TTASuper</v>
      </c>
      <c r="E6" s="102" t="s">
        <v>10</v>
      </c>
      <c r="F6" s="16"/>
      <c r="G6" s="85" t="s">
        <v>11</v>
      </c>
      <c r="H6" s="87" t="s">
        <v>12</v>
      </c>
      <c r="I6" s="4"/>
      <c r="J6" s="4"/>
      <c r="K6" s="89" t="str">
        <f t="shared" ref="K6:L6" si="0">C6</f>
        <v>TTAStd</v>
      </c>
      <c r="L6" s="89" t="str">
        <f t="shared" si="0"/>
        <v>TTASuper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 x14ac:dyDescent="0.2">
      <c r="A7" s="98"/>
      <c r="B7" s="90"/>
      <c r="C7" s="101"/>
      <c r="D7" s="101"/>
      <c r="E7" s="103"/>
      <c r="F7" s="16"/>
      <c r="G7" s="86"/>
      <c r="H7" s="88"/>
      <c r="I7" s="4"/>
      <c r="J7" s="4"/>
      <c r="K7" s="90"/>
      <c r="L7" s="9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.5" customHeight="1" thickBot="1" x14ac:dyDescent="0.25">
      <c r="A8" s="17" t="s">
        <v>13</v>
      </c>
      <c r="B8" s="18"/>
      <c r="C8" s="55"/>
      <c r="D8" s="55"/>
      <c r="E8" s="19"/>
      <c r="F8" s="16"/>
      <c r="G8" s="16"/>
      <c r="H8" s="20"/>
      <c r="I8" s="4"/>
      <c r="J8" s="4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 customHeight="1" x14ac:dyDescent="0.2">
      <c r="A9" s="47" t="s">
        <v>94</v>
      </c>
      <c r="B9" s="49" t="s">
        <v>97</v>
      </c>
      <c r="C9" s="56">
        <v>1</v>
      </c>
      <c r="D9" s="56"/>
      <c r="E9" s="23">
        <f>K51</f>
        <v>3761</v>
      </c>
      <c r="F9" s="24"/>
      <c r="G9" s="63"/>
      <c r="H9" s="65">
        <f t="shared" ref="H9:H10" si="1">G9*E9</f>
        <v>0</v>
      </c>
      <c r="I9" s="1"/>
      <c r="J9" s="1"/>
      <c r="K9" s="21">
        <f t="shared" ref="K9:K10" si="2">C9*E9</f>
        <v>3761</v>
      </c>
      <c r="L9" s="21">
        <f t="shared" ref="L9:L10" si="3">D9*E9</f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thickBot="1" x14ac:dyDescent="0.25">
      <c r="A10" s="48" t="s">
        <v>95</v>
      </c>
      <c r="B10" s="50" t="s">
        <v>96</v>
      </c>
      <c r="C10" s="57" t="s">
        <v>14</v>
      </c>
      <c r="D10" s="57">
        <v>1</v>
      </c>
      <c r="E10" s="26">
        <f>L51</f>
        <v>4881</v>
      </c>
      <c r="F10" s="24"/>
      <c r="G10" s="64"/>
      <c r="H10" s="66">
        <f t="shared" si="1"/>
        <v>0</v>
      </c>
      <c r="I10" s="1"/>
      <c r="J10" s="1"/>
      <c r="K10" s="21" t="e">
        <f t="shared" si="2"/>
        <v>#VALUE!</v>
      </c>
      <c r="L10" s="21">
        <f t="shared" si="3"/>
        <v>4881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thickBot="1" x14ac:dyDescent="0.25">
      <c r="A11" s="4"/>
      <c r="B11" s="27"/>
      <c r="C11" s="58">
        <f t="shared" ref="C11:D11" si="4">SUM(C9:C10)</f>
        <v>1</v>
      </c>
      <c r="D11" s="59">
        <f t="shared" si="4"/>
        <v>1</v>
      </c>
      <c r="E11" s="19"/>
      <c r="F11" s="20"/>
      <c r="G11" s="68">
        <f t="shared" ref="G11:H11" si="5">SUM(G9:G10)</f>
        <v>0</v>
      </c>
      <c r="H11" s="67">
        <f t="shared" si="5"/>
        <v>0</v>
      </c>
      <c r="I11" s="4"/>
      <c r="J11" s="4"/>
      <c r="K11" s="21"/>
      <c r="L11" s="2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" customHeight="1" x14ac:dyDescent="0.2">
      <c r="A12" s="28" t="s">
        <v>15</v>
      </c>
      <c r="B12" s="29"/>
      <c r="C12" s="16"/>
      <c r="D12" s="16"/>
      <c r="E12" s="20"/>
      <c r="F12" s="16"/>
      <c r="G12" s="16"/>
      <c r="H12" s="2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" customHeight="1" x14ac:dyDescent="0.2">
      <c r="A13" s="22" t="s">
        <v>16</v>
      </c>
      <c r="B13" s="51" t="s">
        <v>17</v>
      </c>
      <c r="C13" s="56">
        <v>1</v>
      </c>
      <c r="D13" s="56">
        <v>1</v>
      </c>
      <c r="E13" s="23">
        <v>105</v>
      </c>
      <c r="F13" s="24"/>
      <c r="G13" s="63"/>
      <c r="H13" s="65">
        <f t="shared" ref="H13:H32" si="6">G13*E13</f>
        <v>0</v>
      </c>
      <c r="I13" s="4"/>
      <c r="J13" s="4"/>
      <c r="K13" s="21">
        <f t="shared" ref="K13:K32" si="7">C13*E13</f>
        <v>105</v>
      </c>
      <c r="L13" s="21">
        <f t="shared" ref="L13:L32" si="8">D13*E13</f>
        <v>105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30" t="s">
        <v>18</v>
      </c>
      <c r="B14" s="52" t="s">
        <v>19</v>
      </c>
      <c r="C14" s="60">
        <v>1</v>
      </c>
      <c r="D14" s="60">
        <v>1</v>
      </c>
      <c r="E14" s="31">
        <v>105</v>
      </c>
      <c r="F14" s="24"/>
      <c r="G14" s="69"/>
      <c r="H14" s="71">
        <f t="shared" si="6"/>
        <v>0</v>
      </c>
      <c r="I14" s="1"/>
      <c r="J14" s="1"/>
      <c r="K14" s="21">
        <f t="shared" si="7"/>
        <v>105</v>
      </c>
      <c r="L14" s="21">
        <f t="shared" si="8"/>
        <v>105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32" t="s">
        <v>98</v>
      </c>
      <c r="B15" s="53" t="s">
        <v>20</v>
      </c>
      <c r="C15" s="61">
        <v>1</v>
      </c>
      <c r="D15" s="61">
        <v>1</v>
      </c>
      <c r="E15" s="33">
        <v>105</v>
      </c>
      <c r="F15" s="24"/>
      <c r="G15" s="70"/>
      <c r="H15" s="72">
        <f t="shared" si="6"/>
        <v>0</v>
      </c>
      <c r="I15" s="1"/>
      <c r="J15" s="1"/>
      <c r="K15" s="21">
        <f t="shared" si="7"/>
        <v>105</v>
      </c>
      <c r="L15" s="21">
        <f t="shared" si="8"/>
        <v>105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32" t="s">
        <v>99</v>
      </c>
      <c r="B16" s="53" t="s">
        <v>21</v>
      </c>
      <c r="C16" s="61">
        <v>1</v>
      </c>
      <c r="D16" s="61">
        <v>1</v>
      </c>
      <c r="E16" s="33">
        <v>105</v>
      </c>
      <c r="F16" s="24"/>
      <c r="G16" s="70"/>
      <c r="H16" s="72">
        <f t="shared" si="6"/>
        <v>0</v>
      </c>
      <c r="I16" s="1"/>
      <c r="J16" s="1"/>
      <c r="K16" s="21">
        <f t="shared" si="7"/>
        <v>105</v>
      </c>
      <c r="L16" s="21">
        <f t="shared" si="8"/>
        <v>105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32" t="s">
        <v>22</v>
      </c>
      <c r="B17" s="53" t="s">
        <v>23</v>
      </c>
      <c r="C17" s="61">
        <v>1</v>
      </c>
      <c r="D17" s="61">
        <v>1</v>
      </c>
      <c r="E17" s="33">
        <v>105</v>
      </c>
      <c r="F17" s="24"/>
      <c r="G17" s="70"/>
      <c r="H17" s="72">
        <f t="shared" si="6"/>
        <v>0</v>
      </c>
      <c r="I17" s="1"/>
      <c r="J17" s="1"/>
      <c r="K17" s="21">
        <f t="shared" si="7"/>
        <v>105</v>
      </c>
      <c r="L17" s="21">
        <f t="shared" si="8"/>
        <v>105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32" t="s">
        <v>24</v>
      </c>
      <c r="B18" s="53" t="s">
        <v>25</v>
      </c>
      <c r="C18" s="61">
        <v>1</v>
      </c>
      <c r="D18" s="61">
        <v>1</v>
      </c>
      <c r="E18" s="33">
        <v>105</v>
      </c>
      <c r="F18" s="24"/>
      <c r="G18" s="70"/>
      <c r="H18" s="72">
        <f t="shared" si="6"/>
        <v>0</v>
      </c>
      <c r="I18" s="1"/>
      <c r="J18" s="1"/>
      <c r="K18" s="21">
        <f t="shared" si="7"/>
        <v>105</v>
      </c>
      <c r="L18" s="21">
        <f t="shared" si="8"/>
        <v>105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32" t="s">
        <v>26</v>
      </c>
      <c r="B19" s="53" t="s">
        <v>27</v>
      </c>
      <c r="C19" s="61">
        <v>1</v>
      </c>
      <c r="D19" s="61">
        <v>1</v>
      </c>
      <c r="E19" s="33">
        <v>105</v>
      </c>
      <c r="F19" s="24"/>
      <c r="G19" s="70"/>
      <c r="H19" s="72">
        <f t="shared" si="6"/>
        <v>0</v>
      </c>
      <c r="I19" s="1"/>
      <c r="J19" s="1"/>
      <c r="K19" s="21">
        <f t="shared" si="7"/>
        <v>105</v>
      </c>
      <c r="L19" s="21">
        <f t="shared" si="8"/>
        <v>105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30" t="s">
        <v>28</v>
      </c>
      <c r="B20" s="52" t="s">
        <v>29</v>
      </c>
      <c r="C20" s="60">
        <v>1</v>
      </c>
      <c r="D20" s="60">
        <v>1</v>
      </c>
      <c r="E20" s="31">
        <v>105</v>
      </c>
      <c r="F20" s="24"/>
      <c r="G20" s="69"/>
      <c r="H20" s="71">
        <f t="shared" si="6"/>
        <v>0</v>
      </c>
      <c r="I20" s="1"/>
      <c r="J20" s="1"/>
      <c r="K20" s="21">
        <f t="shared" si="7"/>
        <v>105</v>
      </c>
      <c r="L20" s="21">
        <f t="shared" si="8"/>
        <v>105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32" t="s">
        <v>30</v>
      </c>
      <c r="B21" s="53" t="s">
        <v>31</v>
      </c>
      <c r="C21" s="61">
        <v>1</v>
      </c>
      <c r="D21" s="61">
        <v>2</v>
      </c>
      <c r="E21" s="33">
        <v>105</v>
      </c>
      <c r="F21" s="24"/>
      <c r="G21" s="70"/>
      <c r="H21" s="72">
        <f t="shared" si="6"/>
        <v>0</v>
      </c>
      <c r="I21" s="1"/>
      <c r="J21" s="1"/>
      <c r="K21" s="21">
        <f t="shared" si="7"/>
        <v>105</v>
      </c>
      <c r="L21" s="21">
        <f t="shared" si="8"/>
        <v>210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30" t="s">
        <v>32</v>
      </c>
      <c r="B22" s="52" t="s">
        <v>33</v>
      </c>
      <c r="C22" s="60">
        <v>1</v>
      </c>
      <c r="D22" s="60">
        <v>2</v>
      </c>
      <c r="E22" s="31">
        <v>105</v>
      </c>
      <c r="F22" s="24"/>
      <c r="G22" s="69"/>
      <c r="H22" s="71">
        <f t="shared" si="6"/>
        <v>0</v>
      </c>
      <c r="I22" s="1"/>
      <c r="J22" s="1"/>
      <c r="K22" s="21">
        <f t="shared" si="7"/>
        <v>105</v>
      </c>
      <c r="L22" s="21">
        <f t="shared" si="8"/>
        <v>210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32" t="s">
        <v>34</v>
      </c>
      <c r="B23" s="53" t="s">
        <v>35</v>
      </c>
      <c r="C23" s="61">
        <v>1</v>
      </c>
      <c r="D23" s="61">
        <v>2</v>
      </c>
      <c r="E23" s="33">
        <v>105</v>
      </c>
      <c r="F23" s="24"/>
      <c r="G23" s="70"/>
      <c r="H23" s="72">
        <f t="shared" si="6"/>
        <v>0</v>
      </c>
      <c r="I23" s="1"/>
      <c r="J23" s="1"/>
      <c r="K23" s="21">
        <f t="shared" si="7"/>
        <v>105</v>
      </c>
      <c r="L23" s="21">
        <f t="shared" si="8"/>
        <v>210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32" t="s">
        <v>36</v>
      </c>
      <c r="B24" s="53" t="s">
        <v>37</v>
      </c>
      <c r="C24" s="61">
        <v>1</v>
      </c>
      <c r="D24" s="61">
        <v>2</v>
      </c>
      <c r="E24" s="33">
        <v>105</v>
      </c>
      <c r="F24" s="24"/>
      <c r="G24" s="70"/>
      <c r="H24" s="72">
        <f t="shared" si="6"/>
        <v>0</v>
      </c>
      <c r="I24" s="1"/>
      <c r="J24" s="1"/>
      <c r="K24" s="21">
        <f t="shared" si="7"/>
        <v>105</v>
      </c>
      <c r="L24" s="21">
        <f t="shared" si="8"/>
        <v>210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32" t="s">
        <v>38</v>
      </c>
      <c r="B25" s="53" t="s">
        <v>39</v>
      </c>
      <c r="C25" s="61">
        <v>1</v>
      </c>
      <c r="D25" s="61">
        <v>2</v>
      </c>
      <c r="E25" s="33">
        <v>105</v>
      </c>
      <c r="F25" s="24"/>
      <c r="G25" s="70"/>
      <c r="H25" s="72">
        <f t="shared" si="6"/>
        <v>0</v>
      </c>
      <c r="I25" s="1"/>
      <c r="J25" s="1"/>
      <c r="K25" s="21">
        <f t="shared" si="7"/>
        <v>105</v>
      </c>
      <c r="L25" s="21">
        <f t="shared" si="8"/>
        <v>210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32" t="s">
        <v>40</v>
      </c>
      <c r="B26" s="53" t="s">
        <v>41</v>
      </c>
      <c r="C26" s="61">
        <v>1</v>
      </c>
      <c r="D26" s="61">
        <v>2</v>
      </c>
      <c r="E26" s="33">
        <v>105</v>
      </c>
      <c r="F26" s="24"/>
      <c r="G26" s="70"/>
      <c r="H26" s="72">
        <f t="shared" si="6"/>
        <v>0</v>
      </c>
      <c r="I26" s="1"/>
      <c r="J26" s="1"/>
      <c r="K26" s="21">
        <f t="shared" si="7"/>
        <v>105</v>
      </c>
      <c r="L26" s="21">
        <f t="shared" si="8"/>
        <v>210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32" t="s">
        <v>42</v>
      </c>
      <c r="B27" s="53" t="s">
        <v>43</v>
      </c>
      <c r="C27" s="61">
        <v>1</v>
      </c>
      <c r="D27" s="61">
        <v>2</v>
      </c>
      <c r="E27" s="33">
        <v>105</v>
      </c>
      <c r="F27" s="24"/>
      <c r="G27" s="70"/>
      <c r="H27" s="72">
        <f t="shared" si="6"/>
        <v>0</v>
      </c>
      <c r="I27" s="1"/>
      <c r="J27" s="1"/>
      <c r="K27" s="21">
        <f t="shared" si="7"/>
        <v>105</v>
      </c>
      <c r="L27" s="21">
        <f t="shared" si="8"/>
        <v>210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30" t="s">
        <v>44</v>
      </c>
      <c r="B28" s="52" t="s">
        <v>45</v>
      </c>
      <c r="C28" s="60">
        <v>1</v>
      </c>
      <c r="D28" s="60">
        <v>2</v>
      </c>
      <c r="E28" s="31">
        <v>105</v>
      </c>
      <c r="F28" s="24"/>
      <c r="G28" s="69"/>
      <c r="H28" s="71">
        <f t="shared" si="6"/>
        <v>0</v>
      </c>
      <c r="I28" s="1"/>
      <c r="J28" s="1"/>
      <c r="K28" s="21">
        <f t="shared" si="7"/>
        <v>105</v>
      </c>
      <c r="L28" s="21">
        <f t="shared" si="8"/>
        <v>210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32" t="s">
        <v>46</v>
      </c>
      <c r="B29" s="53" t="s">
        <v>47</v>
      </c>
      <c r="C29" s="61">
        <v>1</v>
      </c>
      <c r="D29" s="61">
        <v>1</v>
      </c>
      <c r="E29" s="33">
        <v>105</v>
      </c>
      <c r="F29" s="24"/>
      <c r="G29" s="70"/>
      <c r="H29" s="72">
        <f t="shared" si="6"/>
        <v>0</v>
      </c>
      <c r="I29" s="1"/>
      <c r="J29" s="1"/>
      <c r="K29" s="21">
        <f t="shared" si="7"/>
        <v>105</v>
      </c>
      <c r="L29" s="21">
        <f t="shared" si="8"/>
        <v>105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32" t="s">
        <v>48</v>
      </c>
      <c r="B30" s="53" t="s">
        <v>49</v>
      </c>
      <c r="C30" s="61">
        <v>1</v>
      </c>
      <c r="D30" s="61">
        <v>1</v>
      </c>
      <c r="E30" s="33">
        <v>105</v>
      </c>
      <c r="F30" s="24"/>
      <c r="G30" s="70"/>
      <c r="H30" s="72">
        <f t="shared" si="6"/>
        <v>0</v>
      </c>
      <c r="I30" s="1"/>
      <c r="J30" s="1"/>
      <c r="K30" s="21">
        <f t="shared" si="7"/>
        <v>105</v>
      </c>
      <c r="L30" s="21">
        <f t="shared" si="8"/>
        <v>105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32" t="s">
        <v>50</v>
      </c>
      <c r="B31" s="53" t="s">
        <v>51</v>
      </c>
      <c r="C31" s="61">
        <v>1</v>
      </c>
      <c r="D31" s="61">
        <v>1</v>
      </c>
      <c r="E31" s="33">
        <v>105</v>
      </c>
      <c r="F31" s="24"/>
      <c r="G31" s="70"/>
      <c r="H31" s="72">
        <f t="shared" si="6"/>
        <v>0</v>
      </c>
      <c r="I31" s="1"/>
      <c r="J31" s="1"/>
      <c r="K31" s="21">
        <f t="shared" si="7"/>
        <v>105</v>
      </c>
      <c r="L31" s="21">
        <f t="shared" si="8"/>
        <v>105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thickBot="1" x14ac:dyDescent="0.25">
      <c r="A32" s="25" t="s">
        <v>52</v>
      </c>
      <c r="B32" s="54" t="s">
        <v>53</v>
      </c>
      <c r="C32" s="57">
        <v>1</v>
      </c>
      <c r="D32" s="57">
        <v>1</v>
      </c>
      <c r="E32" s="26">
        <v>105</v>
      </c>
      <c r="F32" s="24"/>
      <c r="G32" s="64"/>
      <c r="H32" s="66">
        <f t="shared" si="6"/>
        <v>0</v>
      </c>
      <c r="I32" s="4"/>
      <c r="J32" s="4"/>
      <c r="K32" s="21">
        <f t="shared" si="7"/>
        <v>105</v>
      </c>
      <c r="L32" s="21">
        <f t="shared" si="8"/>
        <v>105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" customHeight="1" thickBot="1" x14ac:dyDescent="0.25">
      <c r="A33" s="4"/>
      <c r="B33" s="27" t="s">
        <v>54</v>
      </c>
      <c r="C33" s="62">
        <f t="shared" ref="C33:D33" si="9">SUM(C13:C32)</f>
        <v>20</v>
      </c>
      <c r="D33" s="59">
        <f t="shared" si="9"/>
        <v>28</v>
      </c>
      <c r="E33" s="19"/>
      <c r="F33" s="20"/>
      <c r="G33" s="73">
        <f t="shared" ref="G33:H33" si="10">SUM(G13:G32)</f>
        <v>0</v>
      </c>
      <c r="H33" s="67">
        <f t="shared" si="10"/>
        <v>0</v>
      </c>
      <c r="I33" s="4"/>
      <c r="J33" s="4"/>
      <c r="K33" s="21"/>
      <c r="L33" s="2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9.5" customHeight="1" x14ac:dyDescent="0.2">
      <c r="A34" s="28" t="s">
        <v>55</v>
      </c>
      <c r="B34" s="29"/>
      <c r="C34" s="16"/>
      <c r="D34" s="16"/>
      <c r="E34" s="19"/>
      <c r="F34" s="16"/>
      <c r="G34" s="16"/>
      <c r="H34" s="20"/>
      <c r="I34" s="4"/>
      <c r="J34" s="4"/>
      <c r="K34" s="21"/>
      <c r="L34" s="2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22" t="s">
        <v>56</v>
      </c>
      <c r="B35" s="51" t="s">
        <v>57</v>
      </c>
      <c r="C35" s="56">
        <v>1</v>
      </c>
      <c r="D35" s="56">
        <v>1</v>
      </c>
      <c r="E35" s="23">
        <v>60</v>
      </c>
      <c r="F35" s="24"/>
      <c r="G35" s="63"/>
      <c r="H35" s="65">
        <f t="shared" ref="H35:H43" si="11">G35*E35</f>
        <v>0</v>
      </c>
      <c r="I35" s="1"/>
      <c r="J35" s="1"/>
      <c r="K35" s="21">
        <f t="shared" ref="K35:K43" si="12">C35*E35</f>
        <v>60</v>
      </c>
      <c r="L35" s="21">
        <f t="shared" ref="L35:L43" si="13">D35*E35</f>
        <v>60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30" t="s">
        <v>58</v>
      </c>
      <c r="B36" s="52" t="s">
        <v>59</v>
      </c>
      <c r="C36" s="60">
        <v>1</v>
      </c>
      <c r="D36" s="60">
        <v>1</v>
      </c>
      <c r="E36" s="31">
        <v>60</v>
      </c>
      <c r="F36" s="24"/>
      <c r="G36" s="69"/>
      <c r="H36" s="71">
        <f t="shared" si="11"/>
        <v>0</v>
      </c>
      <c r="I36" s="1"/>
      <c r="J36" s="1"/>
      <c r="K36" s="21">
        <f t="shared" si="12"/>
        <v>60</v>
      </c>
      <c r="L36" s="21">
        <f t="shared" si="13"/>
        <v>60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32" t="s">
        <v>60</v>
      </c>
      <c r="B37" s="53" t="s">
        <v>61</v>
      </c>
      <c r="C37" s="61">
        <v>1</v>
      </c>
      <c r="D37" s="61">
        <v>1</v>
      </c>
      <c r="E37" s="33">
        <v>60</v>
      </c>
      <c r="F37" s="24"/>
      <c r="G37" s="70"/>
      <c r="H37" s="72">
        <f t="shared" si="11"/>
        <v>0</v>
      </c>
      <c r="I37" s="1"/>
      <c r="J37" s="1"/>
      <c r="K37" s="21">
        <f t="shared" si="12"/>
        <v>60</v>
      </c>
      <c r="L37" s="21">
        <f t="shared" si="13"/>
        <v>60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32" t="s">
        <v>62</v>
      </c>
      <c r="B38" s="53" t="s">
        <v>63</v>
      </c>
      <c r="C38" s="61">
        <v>1</v>
      </c>
      <c r="D38" s="61">
        <v>2</v>
      </c>
      <c r="E38" s="33">
        <v>70</v>
      </c>
      <c r="F38" s="24"/>
      <c r="G38" s="70"/>
      <c r="H38" s="72">
        <f t="shared" si="11"/>
        <v>0</v>
      </c>
      <c r="I38" s="1"/>
      <c r="J38" s="1"/>
      <c r="K38" s="21">
        <f t="shared" si="12"/>
        <v>70</v>
      </c>
      <c r="L38" s="21">
        <f t="shared" si="13"/>
        <v>140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32" t="s">
        <v>64</v>
      </c>
      <c r="B39" s="53" t="s">
        <v>65</v>
      </c>
      <c r="C39" s="61">
        <v>1</v>
      </c>
      <c r="D39" s="61">
        <v>2</v>
      </c>
      <c r="E39" s="33">
        <v>70</v>
      </c>
      <c r="F39" s="24"/>
      <c r="G39" s="70"/>
      <c r="H39" s="72">
        <f t="shared" si="11"/>
        <v>0</v>
      </c>
      <c r="I39" s="1"/>
      <c r="J39" s="1"/>
      <c r="K39" s="21">
        <f t="shared" si="12"/>
        <v>70</v>
      </c>
      <c r="L39" s="21">
        <f t="shared" si="13"/>
        <v>140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32" t="s">
        <v>66</v>
      </c>
      <c r="B40" s="53" t="s">
        <v>67</v>
      </c>
      <c r="C40" s="61">
        <v>1</v>
      </c>
      <c r="D40" s="61">
        <v>2</v>
      </c>
      <c r="E40" s="33">
        <v>70</v>
      </c>
      <c r="F40" s="24"/>
      <c r="G40" s="70"/>
      <c r="H40" s="72">
        <f t="shared" si="11"/>
        <v>0</v>
      </c>
      <c r="I40" s="1"/>
      <c r="J40" s="1"/>
      <c r="K40" s="21">
        <f t="shared" si="12"/>
        <v>70</v>
      </c>
      <c r="L40" s="21">
        <f t="shared" si="13"/>
        <v>140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32" t="s">
        <v>68</v>
      </c>
      <c r="B41" s="53" t="s">
        <v>69</v>
      </c>
      <c r="C41" s="61">
        <v>1</v>
      </c>
      <c r="D41" s="61">
        <v>2</v>
      </c>
      <c r="E41" s="33">
        <v>70</v>
      </c>
      <c r="F41" s="24"/>
      <c r="G41" s="70"/>
      <c r="H41" s="72">
        <f t="shared" si="11"/>
        <v>0</v>
      </c>
      <c r="I41" s="1"/>
      <c r="J41" s="1"/>
      <c r="K41" s="21">
        <f t="shared" si="12"/>
        <v>70</v>
      </c>
      <c r="L41" s="21">
        <f t="shared" si="13"/>
        <v>140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32" t="s">
        <v>70</v>
      </c>
      <c r="B42" s="53" t="s">
        <v>71</v>
      </c>
      <c r="C42" s="61">
        <v>1</v>
      </c>
      <c r="D42" s="61">
        <v>1</v>
      </c>
      <c r="E42" s="33">
        <v>80</v>
      </c>
      <c r="F42" s="24"/>
      <c r="G42" s="70"/>
      <c r="H42" s="72">
        <f t="shared" si="11"/>
        <v>0</v>
      </c>
      <c r="I42" s="1"/>
      <c r="J42" s="1"/>
      <c r="K42" s="21">
        <f t="shared" si="12"/>
        <v>80</v>
      </c>
      <c r="L42" s="21">
        <f t="shared" si="13"/>
        <v>80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25" t="s">
        <v>72</v>
      </c>
      <c r="B43" s="54" t="s">
        <v>73</v>
      </c>
      <c r="C43" s="57">
        <v>1</v>
      </c>
      <c r="D43" s="57">
        <v>1</v>
      </c>
      <c r="E43" s="26">
        <v>80</v>
      </c>
      <c r="F43" s="24"/>
      <c r="G43" s="64"/>
      <c r="H43" s="66">
        <f t="shared" si="11"/>
        <v>0</v>
      </c>
      <c r="I43" s="1"/>
      <c r="J43" s="1"/>
      <c r="K43" s="21">
        <f t="shared" si="12"/>
        <v>80</v>
      </c>
      <c r="L43" s="21">
        <f t="shared" si="13"/>
        <v>80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">
      <c r="A44" s="4"/>
      <c r="B44" s="27" t="s">
        <v>74</v>
      </c>
      <c r="C44" s="58">
        <f t="shared" ref="C44:D44" si="14">SUM(C35:C43)</f>
        <v>9</v>
      </c>
      <c r="D44" s="59">
        <f t="shared" si="14"/>
        <v>13</v>
      </c>
      <c r="E44" s="19"/>
      <c r="F44" s="20"/>
      <c r="G44" s="73">
        <f t="shared" ref="G44:H44" si="15">SUM(G35:G43)</f>
        <v>0</v>
      </c>
      <c r="H44" s="67">
        <f t="shared" si="15"/>
        <v>0</v>
      </c>
      <c r="I44" s="4"/>
      <c r="J44" s="4"/>
      <c r="K44" s="21"/>
      <c r="L44" s="2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5" customHeight="1" x14ac:dyDescent="0.2">
      <c r="A45" s="28" t="s">
        <v>75</v>
      </c>
      <c r="B45" s="34"/>
      <c r="C45" s="16"/>
      <c r="D45" s="16"/>
      <c r="E45" s="19"/>
      <c r="F45" s="16"/>
      <c r="G45" s="16"/>
      <c r="H45" s="20"/>
      <c r="I45" s="4"/>
      <c r="J45" s="4"/>
      <c r="K45" s="21"/>
      <c r="L45" s="2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22" t="s">
        <v>76</v>
      </c>
      <c r="B46" s="51" t="s">
        <v>77</v>
      </c>
      <c r="C46" s="56">
        <v>1</v>
      </c>
      <c r="D46" s="56">
        <v>1</v>
      </c>
      <c r="E46" s="23">
        <v>220</v>
      </c>
      <c r="F46" s="24"/>
      <c r="G46" s="63"/>
      <c r="H46" s="65">
        <f t="shared" ref="H46:H49" si="16">G46*E46</f>
        <v>0</v>
      </c>
      <c r="I46" s="1"/>
      <c r="J46" s="1"/>
      <c r="K46" s="21">
        <f t="shared" ref="K46:K49" si="17">C46*E46</f>
        <v>220</v>
      </c>
      <c r="L46" s="21">
        <f t="shared" ref="L46:L49" si="18">D46*E46</f>
        <v>220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32" t="s">
        <v>78</v>
      </c>
      <c r="B47" s="53" t="s">
        <v>79</v>
      </c>
      <c r="C47" s="61">
        <v>1</v>
      </c>
      <c r="D47" s="61">
        <v>1</v>
      </c>
      <c r="E47" s="33">
        <v>89</v>
      </c>
      <c r="F47" s="24"/>
      <c r="G47" s="70"/>
      <c r="H47" s="72">
        <f t="shared" si="16"/>
        <v>0</v>
      </c>
      <c r="I47" s="1"/>
      <c r="J47" s="1"/>
      <c r="K47" s="21">
        <f t="shared" si="17"/>
        <v>89</v>
      </c>
      <c r="L47" s="21">
        <f t="shared" si="18"/>
        <v>89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32" t="s">
        <v>80</v>
      </c>
      <c r="B48" s="53" t="s">
        <v>81</v>
      </c>
      <c r="C48" s="61">
        <v>1</v>
      </c>
      <c r="D48" s="61">
        <v>1</v>
      </c>
      <c r="E48" s="33">
        <v>32</v>
      </c>
      <c r="F48" s="24"/>
      <c r="G48" s="70"/>
      <c r="H48" s="72">
        <f t="shared" si="16"/>
        <v>0</v>
      </c>
      <c r="I48" s="1"/>
      <c r="J48" s="1"/>
      <c r="K48" s="21">
        <f t="shared" si="17"/>
        <v>32</v>
      </c>
      <c r="L48" s="21">
        <f t="shared" si="18"/>
        <v>32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5" t="s">
        <v>82</v>
      </c>
      <c r="B49" s="54" t="s">
        <v>83</v>
      </c>
      <c r="C49" s="57">
        <v>1</v>
      </c>
      <c r="D49" s="57">
        <v>1</v>
      </c>
      <c r="E49" s="26">
        <v>700</v>
      </c>
      <c r="F49" s="24"/>
      <c r="G49" s="64"/>
      <c r="H49" s="66">
        <f t="shared" si="16"/>
        <v>0</v>
      </c>
      <c r="I49" s="1"/>
      <c r="J49" s="1"/>
      <c r="K49" s="21">
        <f t="shared" si="17"/>
        <v>700</v>
      </c>
      <c r="L49" s="21">
        <f t="shared" si="18"/>
        <v>700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">
      <c r="A50" s="4"/>
      <c r="B50" s="27" t="s">
        <v>84</v>
      </c>
      <c r="C50" s="58">
        <f t="shared" ref="C50:D50" si="19">SUM(C46:C49)</f>
        <v>4</v>
      </c>
      <c r="D50" s="59">
        <f t="shared" si="19"/>
        <v>4</v>
      </c>
      <c r="E50" s="20"/>
      <c r="F50" s="20"/>
      <c r="G50" s="73">
        <f t="shared" ref="G50:H50" si="20">SUM(G46:G49)</f>
        <v>0</v>
      </c>
      <c r="H50" s="67">
        <f t="shared" si="20"/>
        <v>0</v>
      </c>
      <c r="I50" s="1"/>
      <c r="J50" s="35"/>
      <c r="K50" s="21"/>
      <c r="L50" s="2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36" t="s">
        <v>85</v>
      </c>
      <c r="B51" s="37"/>
      <c r="C51" s="38"/>
      <c r="D51" s="39"/>
      <c r="E51" s="40" t="s">
        <v>86</v>
      </c>
      <c r="F51" s="41"/>
      <c r="G51" s="42"/>
      <c r="H51" s="43">
        <f>+H33+H44+H50</f>
        <v>0</v>
      </c>
      <c r="I51" s="1"/>
      <c r="J51" s="35"/>
      <c r="K51" s="35">
        <f t="shared" ref="K51:L51" si="21">SUM(K13:K50)</f>
        <v>3761</v>
      </c>
      <c r="L51" s="35">
        <f t="shared" si="21"/>
        <v>4881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76" t="s">
        <v>87</v>
      </c>
      <c r="B52" s="77"/>
      <c r="C52" s="78"/>
      <c r="D52" s="38"/>
      <c r="E52" s="39" t="s">
        <v>88</v>
      </c>
      <c r="F52" s="38"/>
      <c r="G52" s="74">
        <v>0</v>
      </c>
      <c r="H52" s="75">
        <f>H51*G52</f>
        <v>0</v>
      </c>
      <c r="I52" s="4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 x14ac:dyDescent="0.25">
      <c r="A53" s="79"/>
      <c r="B53" s="80"/>
      <c r="C53" s="81"/>
      <c r="D53" s="38"/>
      <c r="E53" s="39" t="s">
        <v>89</v>
      </c>
      <c r="F53" s="38"/>
      <c r="G53" s="74"/>
      <c r="H53" s="75">
        <f>IF(G53=0,0,(H51-H52)*G53)</f>
        <v>0</v>
      </c>
      <c r="I53" s="4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thickBot="1" x14ac:dyDescent="0.25">
      <c r="A54" s="79"/>
      <c r="B54" s="80"/>
      <c r="C54" s="81"/>
      <c r="D54" s="38"/>
      <c r="E54" s="39" t="s">
        <v>90</v>
      </c>
      <c r="F54" s="38"/>
      <c r="G54" s="75" t="s">
        <v>91</v>
      </c>
      <c r="H54" s="75">
        <v>24</v>
      </c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thickBot="1" x14ac:dyDescent="0.25">
      <c r="A55" s="82"/>
      <c r="B55" s="83"/>
      <c r="C55" s="84"/>
      <c r="D55" s="2"/>
      <c r="E55" s="40" t="s">
        <v>92</v>
      </c>
      <c r="F55" s="45"/>
      <c r="G55" s="45"/>
      <c r="H55" s="46">
        <f>H51-H52+H53+H54</f>
        <v>24</v>
      </c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E1:H1"/>
    <mergeCell ref="A2:B2"/>
    <mergeCell ref="C2:E2"/>
    <mergeCell ref="G2:H2"/>
    <mergeCell ref="A6:A7"/>
    <mergeCell ref="B6:B7"/>
    <mergeCell ref="C6:C7"/>
    <mergeCell ref="D6:D7"/>
    <mergeCell ref="E6:E7"/>
    <mergeCell ref="A52:C55"/>
    <mergeCell ref="G6:G7"/>
    <mergeCell ref="H6:H7"/>
    <mergeCell ref="K6:K7"/>
    <mergeCell ref="L6:L7"/>
  </mergeCells>
  <dataValidations disablePrompts="1" count="2">
    <dataValidation type="list" allowBlank="1" showErrorMessage="1" sqref="G54" xr:uid="{00000000-0002-0000-0000-000000000000}">
      <formula1>"Flat Rate,Express Rate,International Rate,Free Shipping"</formula1>
    </dataValidation>
    <dataValidation type="list" allowBlank="1" showErrorMessage="1" sqref="G53" xr:uid="{00000000-0002-0000-0000-000001000000}">
      <formula1>"0.07,0.0"</formula1>
    </dataValidation>
  </dataValidations>
  <hyperlinks>
    <hyperlink ref="B9" r:id="rId1" display="TTA Module (20 Wedges, 9 Plates &amp; 5 instruments)" xr:uid="{173A8A0D-44BA-1A46-9644-F292CAFC61D7}"/>
    <hyperlink ref="A9" r:id="rId2" xr:uid="{431DBF42-2E68-4E08-B237-73CCE5445F8C}"/>
    <hyperlink ref="A10:B10" r:id="rId3" display="TTASuper" xr:uid="{52451EF1-4EF4-42D2-8A4B-5275AAD253E8}"/>
    <hyperlink ref="B13" r:id="rId4" xr:uid="{62110862-2206-324D-A60A-091A522E5C88}"/>
    <hyperlink ref="B14" r:id="rId5" xr:uid="{4FA14BDC-E378-3042-86EF-32D3E5BDFEDD}"/>
    <hyperlink ref="B15" r:id="rId6" xr:uid="{33CDECDA-566D-244C-A0E8-604A20DCDF25}"/>
    <hyperlink ref="B16" r:id="rId7" xr:uid="{1F35EBBA-568F-7C4F-B442-63C1F4D149FC}"/>
    <hyperlink ref="B17" r:id="rId8" xr:uid="{F1A36D9D-B0C5-9E4A-8E08-9FB52AB10679}"/>
    <hyperlink ref="B18" r:id="rId9" xr:uid="{8BFD1550-B9D5-5144-A59F-47E2A92A21C7}"/>
    <hyperlink ref="B19" r:id="rId10" xr:uid="{92F7C118-9733-BA49-A4D6-5F9A795D8906}"/>
    <hyperlink ref="B20" r:id="rId11" xr:uid="{0292A0A7-9AAE-A241-85E5-584BA7BDDCE1}"/>
    <hyperlink ref="B21" r:id="rId12" xr:uid="{E3EE2145-8D28-DF41-93A7-D52D60EFA60E}"/>
    <hyperlink ref="B22" r:id="rId13" xr:uid="{DE8FBD1B-4701-5046-B2E0-05ACC0A99BD9}"/>
    <hyperlink ref="B23" r:id="rId14" xr:uid="{560F7DB5-41DB-9E4F-AF6C-CB024306F16A}"/>
    <hyperlink ref="B24" r:id="rId15" xr:uid="{5C43753A-2D3F-E145-915A-329FD5814538}"/>
    <hyperlink ref="B25" r:id="rId16" xr:uid="{68355B53-A5E4-3A45-B036-50E00C120991}"/>
    <hyperlink ref="B26" r:id="rId17" xr:uid="{1C7CD08F-4CA0-954C-B9B6-39348F977DDD}"/>
    <hyperlink ref="B27" r:id="rId18" xr:uid="{F9BCF76C-7EE5-BF4B-A3DB-D966CEB9DEFE}"/>
    <hyperlink ref="B28" r:id="rId19" xr:uid="{3027350B-C426-A541-86BF-16448568F481}"/>
    <hyperlink ref="B29" r:id="rId20" xr:uid="{3DF534FF-F294-D140-A432-746E7B86C370}"/>
    <hyperlink ref="B30" r:id="rId21" xr:uid="{F8EF9007-F8F2-DD44-B49F-2F6BD0987653}"/>
    <hyperlink ref="B31" r:id="rId22" xr:uid="{6E42E2E5-09D0-8B4D-B98F-ED45352A83B4}"/>
    <hyperlink ref="B32" r:id="rId23" xr:uid="{79F42818-7EE4-1F45-9DEE-7D1A1A031B75}"/>
    <hyperlink ref="B35" r:id="rId24" xr:uid="{C686DE1D-E28E-CF45-A0E3-3F4FE4E17FE0}"/>
    <hyperlink ref="B36" r:id="rId25" xr:uid="{064BBBA9-2058-1141-B28F-C622964773F4}"/>
    <hyperlink ref="B37" r:id="rId26" xr:uid="{42EADAA9-A534-4643-91DA-372FEB151EB4}"/>
    <hyperlink ref="B38" r:id="rId27" xr:uid="{ED0727FC-35C2-E24F-BF14-94114C41FB8F}"/>
    <hyperlink ref="B39" r:id="rId28" xr:uid="{DE39B620-28A1-3147-8DFF-AFBAC4C57380}"/>
    <hyperlink ref="B40" r:id="rId29" xr:uid="{9FA6C2CE-125B-B447-B9F2-A29F1814A942}"/>
    <hyperlink ref="B41" r:id="rId30" xr:uid="{57F69696-6F55-A049-9278-05BDDF8227E1}"/>
    <hyperlink ref="B42" r:id="rId31" xr:uid="{3139C665-C811-7C48-A1BF-F305320FEDCC}"/>
    <hyperlink ref="B43" r:id="rId32" xr:uid="{DF7E663F-DF86-C94C-B591-634E4EB328A5}"/>
    <hyperlink ref="B46" r:id="rId33" xr:uid="{6E5E5BF6-5482-7B48-8329-7E9323145F3A}"/>
    <hyperlink ref="B47" r:id="rId34" xr:uid="{632CCD4A-D9EF-084E-83DB-E9A203721200}"/>
    <hyperlink ref="B48" r:id="rId35" xr:uid="{9A52CDBC-8827-7A42-AD52-3140D9BCBA15}"/>
    <hyperlink ref="B49" r:id="rId36" xr:uid="{4C1F3105-7E7B-C247-B26A-13542AB5CE62}"/>
  </hyperlinks>
  <printOptions horizontalCentered="1" verticalCentered="1"/>
  <pageMargins left="0.23622047244094491" right="0.23622047244094491" top="0.19685039370078741" bottom="0.19685039370078741" header="0" footer="0"/>
  <pageSetup scale="77" orientation="portrait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Silva</dc:creator>
  <cp:lastModifiedBy>Alejandro Ariza</cp:lastModifiedBy>
  <cp:lastPrinted>2024-01-12T23:11:53Z</cp:lastPrinted>
  <dcterms:created xsi:type="dcterms:W3CDTF">2017-08-15T21:10:30Z</dcterms:created>
  <dcterms:modified xsi:type="dcterms:W3CDTF">2024-04-04T23:13:46Z</dcterms:modified>
</cp:coreProperties>
</file>