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alejandro/Library/CloudStorage/GoogleDrive-alejandro@irreverence.me/.shortcut-targets-by-id/0BzxoTMKvL6idSG1GVmxYNmNkRjg/Marketing &amp; Sales/OSTEOCERTUS CENTRAL/Order Forms/"/>
    </mc:Choice>
  </mc:AlternateContent>
  <xr:revisionPtr revIDLastSave="0" documentId="13_ncr:1_{162E6E8B-ADA8-2648-9F88-016CF6FEE15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Q1 2024" sheetId="1" r:id="rId1"/>
  </sheets>
  <definedNames>
    <definedName name="_xlnm._FilterDatabase" localSheetId="0" hidden="1">'Q1 2024'!$A$8:$M$177</definedName>
    <definedName name="_xlnm.Print_Area" localSheetId="0">'Q1 2024'!$A$1:$M$205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bBXRxn0YsLiGSZPKQcdl7vSItGA=="/>
    </ext>
  </extLst>
</workbook>
</file>

<file path=xl/calcChain.xml><?xml version="1.0" encoding="utf-8"?>
<calcChain xmlns="http://schemas.openxmlformats.org/spreadsheetml/2006/main">
  <c r="M163" i="1" l="1"/>
  <c r="M164" i="1"/>
  <c r="M166" i="1"/>
  <c r="M168" i="1"/>
  <c r="M175" i="1" a="1"/>
  <c r="M175" i="1"/>
  <c r="V168" i="1" l="1"/>
  <c r="U168" i="1"/>
  <c r="T168" i="1"/>
  <c r="S168" i="1"/>
  <c r="R168" i="1"/>
  <c r="Q168" i="1"/>
  <c r="J168" i="1"/>
  <c r="C15" i="1" l="1"/>
  <c r="D15" i="1"/>
  <c r="E15" i="1"/>
  <c r="F15" i="1"/>
  <c r="G15" i="1"/>
  <c r="H15" i="1"/>
  <c r="J17" i="1" l="1"/>
  <c r="V17" i="1" s="1"/>
  <c r="J18" i="1"/>
  <c r="V18" i="1" s="1"/>
  <c r="J19" i="1"/>
  <c r="V19" i="1" s="1"/>
  <c r="J20" i="1"/>
  <c r="V20" i="1" s="1"/>
  <c r="J21" i="1"/>
  <c r="V21" i="1" s="1"/>
  <c r="J22" i="1"/>
  <c r="V22" i="1" s="1"/>
  <c r="J23" i="1"/>
  <c r="V23" i="1" s="1"/>
  <c r="J24" i="1"/>
  <c r="V24" i="1" s="1"/>
  <c r="J25" i="1"/>
  <c r="V25" i="1" s="1"/>
  <c r="J26" i="1"/>
  <c r="V26" i="1" s="1"/>
  <c r="J27" i="1"/>
  <c r="V27" i="1" s="1"/>
  <c r="J28" i="1"/>
  <c r="V28" i="1" s="1"/>
  <c r="J29" i="1"/>
  <c r="V29" i="1" s="1"/>
  <c r="J30" i="1"/>
  <c r="V30" i="1" s="1"/>
  <c r="J31" i="1"/>
  <c r="V31" i="1" s="1"/>
  <c r="J32" i="1"/>
  <c r="V32" i="1" s="1"/>
  <c r="J33" i="1"/>
  <c r="V33" i="1" s="1"/>
  <c r="J34" i="1"/>
  <c r="V34" i="1" s="1"/>
  <c r="J35" i="1"/>
  <c r="V35" i="1" s="1"/>
  <c r="J36" i="1"/>
  <c r="V36" i="1" s="1"/>
  <c r="J37" i="1"/>
  <c r="V37" i="1" s="1"/>
  <c r="J38" i="1"/>
  <c r="V38" i="1" s="1"/>
  <c r="J39" i="1"/>
  <c r="V39" i="1" s="1"/>
  <c r="J40" i="1"/>
  <c r="V40" i="1" s="1"/>
  <c r="J41" i="1"/>
  <c r="V41" i="1" s="1"/>
  <c r="J42" i="1"/>
  <c r="V42" i="1" s="1"/>
  <c r="J43" i="1"/>
  <c r="V43" i="1" s="1"/>
  <c r="J44" i="1"/>
  <c r="V44" i="1" s="1"/>
  <c r="J45" i="1"/>
  <c r="V45" i="1" s="1"/>
  <c r="J46" i="1"/>
  <c r="V46" i="1" s="1"/>
  <c r="J47" i="1"/>
  <c r="V47" i="1" s="1"/>
  <c r="J48" i="1"/>
  <c r="V48" i="1" s="1"/>
  <c r="J49" i="1"/>
  <c r="V49" i="1" s="1"/>
  <c r="J50" i="1"/>
  <c r="V50" i="1" s="1"/>
  <c r="J51" i="1"/>
  <c r="V51" i="1" s="1"/>
  <c r="J52" i="1"/>
  <c r="V52" i="1" s="1"/>
  <c r="J53" i="1"/>
  <c r="V53" i="1" s="1"/>
  <c r="J54" i="1"/>
  <c r="V54" i="1" s="1"/>
  <c r="J55" i="1"/>
  <c r="V55" i="1" s="1"/>
  <c r="J56" i="1"/>
  <c r="V56" i="1" s="1"/>
  <c r="J57" i="1"/>
  <c r="V57" i="1" s="1"/>
  <c r="J60" i="1"/>
  <c r="V60" i="1" s="1"/>
  <c r="J64" i="1"/>
  <c r="V64" i="1" s="1"/>
  <c r="J65" i="1"/>
  <c r="V65" i="1" s="1"/>
  <c r="J66" i="1"/>
  <c r="V66" i="1" s="1"/>
  <c r="J67" i="1"/>
  <c r="V67" i="1" s="1"/>
  <c r="J68" i="1"/>
  <c r="V68" i="1" s="1"/>
  <c r="J69" i="1"/>
  <c r="V69" i="1" s="1"/>
  <c r="J70" i="1"/>
  <c r="V70" i="1" s="1"/>
  <c r="J71" i="1"/>
  <c r="V71" i="1" s="1"/>
  <c r="J72" i="1"/>
  <c r="V72" i="1" s="1"/>
  <c r="J73" i="1"/>
  <c r="V73" i="1" s="1"/>
  <c r="J74" i="1"/>
  <c r="V74" i="1" s="1"/>
  <c r="J75" i="1"/>
  <c r="V75" i="1" s="1"/>
  <c r="J76" i="1"/>
  <c r="V76" i="1" s="1"/>
  <c r="J77" i="1"/>
  <c r="V77" i="1" s="1"/>
  <c r="J79" i="1"/>
  <c r="V79" i="1" s="1"/>
  <c r="J80" i="1"/>
  <c r="V80" i="1" s="1"/>
  <c r="J81" i="1"/>
  <c r="V81" i="1" s="1"/>
  <c r="J82" i="1"/>
  <c r="V82" i="1" s="1"/>
  <c r="J83" i="1"/>
  <c r="V83" i="1" s="1"/>
  <c r="J84" i="1"/>
  <c r="V84" i="1" s="1"/>
  <c r="J85" i="1"/>
  <c r="V85" i="1" s="1"/>
  <c r="J86" i="1"/>
  <c r="V86" i="1" s="1"/>
  <c r="J87" i="1"/>
  <c r="V87" i="1" s="1"/>
  <c r="J88" i="1"/>
  <c r="V88" i="1" s="1"/>
  <c r="J89" i="1"/>
  <c r="V89" i="1" s="1"/>
  <c r="J90" i="1"/>
  <c r="V90" i="1" s="1"/>
  <c r="J91" i="1"/>
  <c r="V91" i="1" s="1"/>
  <c r="J92" i="1"/>
  <c r="V92" i="1" s="1"/>
  <c r="J93" i="1"/>
  <c r="V93" i="1" s="1"/>
  <c r="J94" i="1"/>
  <c r="V94" i="1" s="1"/>
  <c r="J95" i="1"/>
  <c r="V95" i="1" s="1"/>
  <c r="J96" i="1"/>
  <c r="V96" i="1" s="1"/>
  <c r="J98" i="1"/>
  <c r="V98" i="1" s="1"/>
  <c r="J99" i="1"/>
  <c r="V99" i="1" s="1"/>
  <c r="J102" i="1"/>
  <c r="V102" i="1" s="1"/>
  <c r="J103" i="1"/>
  <c r="V103" i="1" s="1"/>
  <c r="J104" i="1"/>
  <c r="V104" i="1" s="1"/>
  <c r="J105" i="1"/>
  <c r="V105" i="1" s="1"/>
  <c r="J106" i="1"/>
  <c r="V106" i="1" s="1"/>
  <c r="J107" i="1"/>
  <c r="V107" i="1" s="1"/>
  <c r="J108" i="1"/>
  <c r="V108" i="1" s="1"/>
  <c r="J109" i="1"/>
  <c r="V109" i="1" s="1"/>
  <c r="J110" i="1"/>
  <c r="V110" i="1" s="1"/>
  <c r="J112" i="1"/>
  <c r="V112" i="1" s="1"/>
  <c r="J113" i="1"/>
  <c r="V113" i="1" s="1"/>
  <c r="J114" i="1"/>
  <c r="V114" i="1" s="1"/>
  <c r="J115" i="1"/>
  <c r="V115" i="1" s="1"/>
  <c r="J116" i="1"/>
  <c r="V116" i="1" s="1"/>
  <c r="J117" i="1"/>
  <c r="V117" i="1" s="1"/>
  <c r="J118" i="1"/>
  <c r="V118" i="1" s="1"/>
  <c r="J119" i="1"/>
  <c r="V119" i="1" s="1"/>
  <c r="J120" i="1"/>
  <c r="V120" i="1" s="1"/>
  <c r="J121" i="1"/>
  <c r="V121" i="1" s="1"/>
  <c r="J122" i="1"/>
  <c r="V122" i="1" s="1"/>
  <c r="J123" i="1"/>
  <c r="V123" i="1" s="1"/>
  <c r="J124" i="1"/>
  <c r="V124" i="1" s="1"/>
  <c r="J125" i="1"/>
  <c r="V125" i="1" s="1"/>
  <c r="J126" i="1"/>
  <c r="V126" i="1" s="1"/>
  <c r="J127" i="1"/>
  <c r="V127" i="1" s="1"/>
  <c r="J129" i="1"/>
  <c r="V129" i="1" s="1"/>
  <c r="J132" i="1"/>
  <c r="V132" i="1" s="1"/>
  <c r="J133" i="1"/>
  <c r="V133" i="1" s="1"/>
  <c r="J134" i="1"/>
  <c r="V134" i="1" s="1"/>
  <c r="J135" i="1"/>
  <c r="V135" i="1" s="1"/>
  <c r="J136" i="1"/>
  <c r="V136" i="1" s="1"/>
  <c r="J138" i="1"/>
  <c r="V138" i="1" s="1"/>
  <c r="J139" i="1"/>
  <c r="V139" i="1" s="1"/>
  <c r="J140" i="1"/>
  <c r="V140" i="1" s="1"/>
  <c r="J141" i="1"/>
  <c r="V141" i="1" s="1"/>
  <c r="J142" i="1"/>
  <c r="V142" i="1" s="1"/>
  <c r="J143" i="1"/>
  <c r="V143" i="1" s="1"/>
  <c r="J144" i="1"/>
  <c r="V144" i="1" s="1"/>
  <c r="J145" i="1"/>
  <c r="V145" i="1" s="1"/>
  <c r="J146" i="1"/>
  <c r="V146" i="1" s="1"/>
  <c r="J147" i="1"/>
  <c r="V147" i="1" s="1"/>
  <c r="J148" i="1"/>
  <c r="V148" i="1" s="1"/>
  <c r="J151" i="1"/>
  <c r="V151" i="1" s="1"/>
  <c r="J152" i="1"/>
  <c r="V152" i="1" s="1"/>
  <c r="J153" i="1"/>
  <c r="V153" i="1" s="1"/>
  <c r="J154" i="1"/>
  <c r="V154" i="1" s="1"/>
  <c r="J155" i="1"/>
  <c r="V155" i="1" s="1"/>
  <c r="J156" i="1"/>
  <c r="V156" i="1" s="1"/>
  <c r="J157" i="1"/>
  <c r="V157" i="1" s="1"/>
  <c r="J158" i="1"/>
  <c r="V158" i="1" s="1"/>
  <c r="J159" i="1"/>
  <c r="V159" i="1" s="1"/>
  <c r="J160" i="1"/>
  <c r="V160" i="1" s="1"/>
  <c r="J161" i="1"/>
  <c r="V161" i="1" s="1"/>
  <c r="J162" i="1"/>
  <c r="V162" i="1" s="1"/>
  <c r="J163" i="1"/>
  <c r="V163" i="1" s="1"/>
  <c r="J164" i="1"/>
  <c r="V164" i="1" s="1"/>
  <c r="J165" i="1"/>
  <c r="V165" i="1" s="1"/>
  <c r="J166" i="1"/>
  <c r="V166" i="1" s="1"/>
  <c r="J167" i="1"/>
  <c r="V167" i="1" s="1"/>
  <c r="J169" i="1"/>
  <c r="V169" i="1" s="1"/>
  <c r="J170" i="1"/>
  <c r="V170" i="1" s="1"/>
  <c r="Q6" i="1"/>
  <c r="S6" i="1"/>
  <c r="U6" i="1"/>
  <c r="Q7" i="1"/>
  <c r="R7" i="1"/>
  <c r="V7" i="1"/>
  <c r="S7" i="1"/>
  <c r="T7" i="1"/>
  <c r="U7" i="1"/>
  <c r="H171" i="1"/>
  <c r="H149" i="1"/>
  <c r="H58" i="1"/>
  <c r="V149" i="1" l="1"/>
  <c r="M26" i="1" l="1"/>
  <c r="Q26" i="1"/>
  <c r="R26" i="1"/>
  <c r="S26" i="1"/>
  <c r="T26" i="1"/>
  <c r="U26" i="1"/>
  <c r="U170" i="1"/>
  <c r="T170" i="1"/>
  <c r="S170" i="1"/>
  <c r="R170" i="1"/>
  <c r="Q170" i="1"/>
  <c r="M170" i="1"/>
  <c r="L171" i="1"/>
  <c r="L58" i="1" l="1"/>
  <c r="M17" i="1" l="1"/>
  <c r="M18" i="1"/>
  <c r="M19" i="1"/>
  <c r="M20" i="1"/>
  <c r="M21" i="1"/>
  <c r="M22" i="1"/>
  <c r="M23" i="1"/>
  <c r="U153" i="1"/>
  <c r="T153" i="1"/>
  <c r="S153" i="1"/>
  <c r="R153" i="1"/>
  <c r="Q153" i="1"/>
  <c r="M153" i="1"/>
  <c r="M174" i="1"/>
  <c r="M155" i="1" l="1"/>
  <c r="M154" i="1"/>
  <c r="M152" i="1"/>
  <c r="M151" i="1"/>
  <c r="U169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2" i="1"/>
  <c r="U151" i="1"/>
  <c r="U148" i="1"/>
  <c r="U147" i="1"/>
  <c r="U146" i="1"/>
  <c r="U145" i="1"/>
  <c r="U144" i="1"/>
  <c r="U143" i="1"/>
  <c r="U142" i="1"/>
  <c r="U141" i="1"/>
  <c r="U140" i="1"/>
  <c r="U139" i="1"/>
  <c r="U138" i="1"/>
  <c r="U136" i="1"/>
  <c r="U135" i="1"/>
  <c r="U134" i="1"/>
  <c r="U133" i="1"/>
  <c r="U132" i="1"/>
  <c r="U129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0" i="1"/>
  <c r="U109" i="1"/>
  <c r="U108" i="1"/>
  <c r="U107" i="1"/>
  <c r="U106" i="1"/>
  <c r="U105" i="1"/>
  <c r="U104" i="1"/>
  <c r="U103" i="1"/>
  <c r="U102" i="1"/>
  <c r="U99" i="1"/>
  <c r="U98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0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5" i="1"/>
  <c r="U24" i="1"/>
  <c r="U23" i="1"/>
  <c r="U22" i="1"/>
  <c r="U21" i="1"/>
  <c r="U20" i="1"/>
  <c r="U19" i="1"/>
  <c r="U18" i="1"/>
  <c r="U17" i="1"/>
  <c r="F58" i="1"/>
  <c r="F149" i="1"/>
  <c r="T149" i="1" s="1"/>
  <c r="F171" i="1"/>
  <c r="G171" i="1"/>
  <c r="G149" i="1"/>
  <c r="U149" i="1" s="1"/>
  <c r="G58" i="1"/>
  <c r="T46" i="1"/>
  <c r="S46" i="1"/>
  <c r="R46" i="1"/>
  <c r="Q46" i="1"/>
  <c r="M46" i="1"/>
  <c r="T45" i="1"/>
  <c r="S45" i="1"/>
  <c r="R45" i="1"/>
  <c r="Q45" i="1"/>
  <c r="M45" i="1"/>
  <c r="T42" i="1"/>
  <c r="S42" i="1"/>
  <c r="R42" i="1"/>
  <c r="Q42" i="1"/>
  <c r="M42" i="1"/>
  <c r="T41" i="1"/>
  <c r="S41" i="1"/>
  <c r="R41" i="1"/>
  <c r="Q41" i="1"/>
  <c r="M41" i="1"/>
  <c r="E149" i="1"/>
  <c r="S149" i="1" s="1"/>
  <c r="E171" i="1"/>
  <c r="T169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2" i="1"/>
  <c r="T151" i="1"/>
  <c r="T148" i="1"/>
  <c r="T147" i="1"/>
  <c r="T146" i="1"/>
  <c r="T145" i="1"/>
  <c r="T144" i="1"/>
  <c r="T143" i="1"/>
  <c r="T142" i="1"/>
  <c r="T141" i="1"/>
  <c r="T140" i="1"/>
  <c r="T139" i="1"/>
  <c r="T138" i="1"/>
  <c r="T136" i="1"/>
  <c r="T135" i="1"/>
  <c r="T134" i="1"/>
  <c r="T133" i="1"/>
  <c r="T132" i="1"/>
  <c r="T129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0" i="1"/>
  <c r="T109" i="1"/>
  <c r="T108" i="1"/>
  <c r="T107" i="1"/>
  <c r="T106" i="1"/>
  <c r="T105" i="1"/>
  <c r="T104" i="1"/>
  <c r="T103" i="1"/>
  <c r="T102" i="1"/>
  <c r="T99" i="1"/>
  <c r="T98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0" i="1"/>
  <c r="T57" i="1"/>
  <c r="T56" i="1"/>
  <c r="T55" i="1"/>
  <c r="T54" i="1"/>
  <c r="T53" i="1"/>
  <c r="T52" i="1"/>
  <c r="T51" i="1"/>
  <c r="T50" i="1"/>
  <c r="T49" i="1"/>
  <c r="T40" i="1"/>
  <c r="T39" i="1"/>
  <c r="T48" i="1"/>
  <c r="T47" i="1"/>
  <c r="T38" i="1"/>
  <c r="T37" i="1"/>
  <c r="T36" i="1"/>
  <c r="T35" i="1"/>
  <c r="T34" i="1"/>
  <c r="T33" i="1"/>
  <c r="T32" i="1"/>
  <c r="T31" i="1"/>
  <c r="T44" i="1"/>
  <c r="T43" i="1"/>
  <c r="T30" i="1"/>
  <c r="T29" i="1"/>
  <c r="T28" i="1"/>
  <c r="T27" i="1"/>
  <c r="T25" i="1"/>
  <c r="T24" i="1"/>
  <c r="T23" i="1"/>
  <c r="T22" i="1"/>
  <c r="T21" i="1"/>
  <c r="T20" i="1"/>
  <c r="T19" i="1"/>
  <c r="T18" i="1"/>
  <c r="T17" i="1"/>
  <c r="S17" i="1"/>
  <c r="S18" i="1"/>
  <c r="S19" i="1"/>
  <c r="S20" i="1"/>
  <c r="S21" i="1"/>
  <c r="S22" i="1"/>
  <c r="S23" i="1"/>
  <c r="S24" i="1"/>
  <c r="S25" i="1"/>
  <c r="S27" i="1"/>
  <c r="S28" i="1"/>
  <c r="S29" i="1"/>
  <c r="S30" i="1"/>
  <c r="S43" i="1"/>
  <c r="S44" i="1"/>
  <c r="S31" i="1"/>
  <c r="S32" i="1"/>
  <c r="S33" i="1"/>
  <c r="S34" i="1"/>
  <c r="S35" i="1"/>
  <c r="S36" i="1"/>
  <c r="S37" i="1"/>
  <c r="S38" i="1"/>
  <c r="S47" i="1"/>
  <c r="S48" i="1"/>
  <c r="S39" i="1"/>
  <c r="S40" i="1"/>
  <c r="S49" i="1"/>
  <c r="S50" i="1"/>
  <c r="S51" i="1"/>
  <c r="S52" i="1"/>
  <c r="S53" i="1"/>
  <c r="S54" i="1"/>
  <c r="S55" i="1"/>
  <c r="S56" i="1"/>
  <c r="S57" i="1"/>
  <c r="S60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8" i="1"/>
  <c r="S99" i="1"/>
  <c r="S102" i="1"/>
  <c r="S103" i="1"/>
  <c r="S104" i="1"/>
  <c r="S105" i="1"/>
  <c r="S106" i="1"/>
  <c r="S107" i="1"/>
  <c r="S108" i="1"/>
  <c r="S109" i="1"/>
  <c r="S110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9" i="1"/>
  <c r="S132" i="1"/>
  <c r="S133" i="1"/>
  <c r="S134" i="1"/>
  <c r="S135" i="1"/>
  <c r="S136" i="1"/>
  <c r="S138" i="1"/>
  <c r="S139" i="1"/>
  <c r="S140" i="1"/>
  <c r="S141" i="1"/>
  <c r="S142" i="1"/>
  <c r="S143" i="1"/>
  <c r="S144" i="1"/>
  <c r="S145" i="1"/>
  <c r="S146" i="1"/>
  <c r="S147" i="1"/>
  <c r="S148" i="1"/>
  <c r="S151" i="1"/>
  <c r="S152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9" i="1"/>
  <c r="D171" i="1"/>
  <c r="C171" i="1"/>
  <c r="R169" i="1"/>
  <c r="Q169" i="1"/>
  <c r="M169" i="1"/>
  <c r="R167" i="1"/>
  <c r="Q167" i="1"/>
  <c r="M167" i="1"/>
  <c r="R166" i="1"/>
  <c r="Q166" i="1"/>
  <c r="R165" i="1"/>
  <c r="Q165" i="1"/>
  <c r="M165" i="1"/>
  <c r="R164" i="1"/>
  <c r="Q164" i="1"/>
  <c r="R163" i="1"/>
  <c r="Q163" i="1"/>
  <c r="R162" i="1"/>
  <c r="Q162" i="1"/>
  <c r="M162" i="1"/>
  <c r="R161" i="1"/>
  <c r="Q161" i="1"/>
  <c r="M161" i="1"/>
  <c r="R160" i="1"/>
  <c r="Q160" i="1"/>
  <c r="M160" i="1"/>
  <c r="R159" i="1"/>
  <c r="Q159" i="1"/>
  <c r="M159" i="1"/>
  <c r="R158" i="1"/>
  <c r="Q158" i="1"/>
  <c r="M158" i="1"/>
  <c r="R157" i="1"/>
  <c r="Q157" i="1"/>
  <c r="M157" i="1"/>
  <c r="R156" i="1"/>
  <c r="Q156" i="1"/>
  <c r="M156" i="1"/>
  <c r="R155" i="1"/>
  <c r="Q155" i="1"/>
  <c r="R154" i="1"/>
  <c r="Q154" i="1"/>
  <c r="R152" i="1"/>
  <c r="Q152" i="1"/>
  <c r="R151" i="1"/>
  <c r="Q151" i="1"/>
  <c r="L149" i="1"/>
  <c r="D149" i="1"/>
  <c r="R149" i="1" s="1"/>
  <c r="C149" i="1"/>
  <c r="Q149" i="1" s="1"/>
  <c r="R148" i="1"/>
  <c r="Q148" i="1"/>
  <c r="M148" i="1"/>
  <c r="R147" i="1"/>
  <c r="Q147" i="1"/>
  <c r="M147" i="1"/>
  <c r="R146" i="1"/>
  <c r="Q146" i="1"/>
  <c r="M146" i="1"/>
  <c r="R145" i="1"/>
  <c r="Q145" i="1"/>
  <c r="M145" i="1"/>
  <c r="R144" i="1"/>
  <c r="Q144" i="1"/>
  <c r="M144" i="1"/>
  <c r="R143" i="1"/>
  <c r="Q143" i="1"/>
  <c r="M143" i="1"/>
  <c r="R142" i="1"/>
  <c r="Q142" i="1"/>
  <c r="M142" i="1"/>
  <c r="R141" i="1"/>
  <c r="Q141" i="1"/>
  <c r="M141" i="1"/>
  <c r="R140" i="1"/>
  <c r="Q140" i="1"/>
  <c r="M140" i="1"/>
  <c r="R139" i="1"/>
  <c r="Q139" i="1"/>
  <c r="M139" i="1"/>
  <c r="R138" i="1"/>
  <c r="Q138" i="1"/>
  <c r="M138" i="1"/>
  <c r="R136" i="1"/>
  <c r="Q136" i="1"/>
  <c r="M136" i="1"/>
  <c r="R135" i="1"/>
  <c r="Q135" i="1"/>
  <c r="M135" i="1"/>
  <c r="R134" i="1"/>
  <c r="Q134" i="1"/>
  <c r="M134" i="1"/>
  <c r="R133" i="1"/>
  <c r="Q133" i="1"/>
  <c r="M133" i="1"/>
  <c r="R132" i="1"/>
  <c r="Q132" i="1"/>
  <c r="M132" i="1"/>
  <c r="I131" i="1"/>
  <c r="I130" i="1"/>
  <c r="R129" i="1"/>
  <c r="Q129" i="1"/>
  <c r="M129" i="1"/>
  <c r="R127" i="1"/>
  <c r="Q127" i="1"/>
  <c r="M127" i="1"/>
  <c r="R126" i="1"/>
  <c r="Q126" i="1"/>
  <c r="M126" i="1"/>
  <c r="R125" i="1"/>
  <c r="Q125" i="1"/>
  <c r="M125" i="1"/>
  <c r="R124" i="1"/>
  <c r="Q124" i="1"/>
  <c r="M124" i="1"/>
  <c r="R123" i="1"/>
  <c r="Q123" i="1"/>
  <c r="M123" i="1"/>
  <c r="R122" i="1"/>
  <c r="Q122" i="1"/>
  <c r="M122" i="1"/>
  <c r="R121" i="1"/>
  <c r="Q121" i="1"/>
  <c r="M121" i="1"/>
  <c r="R120" i="1"/>
  <c r="Q120" i="1"/>
  <c r="M120" i="1"/>
  <c r="R119" i="1"/>
  <c r="Q119" i="1"/>
  <c r="M119" i="1"/>
  <c r="R118" i="1"/>
  <c r="Q118" i="1"/>
  <c r="M118" i="1"/>
  <c r="R117" i="1"/>
  <c r="Q117" i="1"/>
  <c r="M117" i="1"/>
  <c r="R116" i="1"/>
  <c r="Q116" i="1"/>
  <c r="M116" i="1"/>
  <c r="R115" i="1"/>
  <c r="Q115" i="1"/>
  <c r="M115" i="1"/>
  <c r="R114" i="1"/>
  <c r="Q114" i="1"/>
  <c r="M114" i="1"/>
  <c r="R113" i="1"/>
  <c r="Q113" i="1"/>
  <c r="M113" i="1"/>
  <c r="R112" i="1"/>
  <c r="Q112" i="1"/>
  <c r="M112" i="1"/>
  <c r="R110" i="1"/>
  <c r="Q110" i="1"/>
  <c r="M110" i="1"/>
  <c r="R109" i="1"/>
  <c r="Q109" i="1"/>
  <c r="M109" i="1"/>
  <c r="R108" i="1"/>
  <c r="Q108" i="1"/>
  <c r="M108" i="1"/>
  <c r="R107" i="1"/>
  <c r="Q107" i="1"/>
  <c r="M107" i="1"/>
  <c r="R106" i="1"/>
  <c r="Q106" i="1"/>
  <c r="M106" i="1"/>
  <c r="R105" i="1"/>
  <c r="Q105" i="1"/>
  <c r="M105" i="1"/>
  <c r="R104" i="1"/>
  <c r="Q104" i="1"/>
  <c r="M104" i="1"/>
  <c r="R103" i="1"/>
  <c r="Q103" i="1"/>
  <c r="M103" i="1"/>
  <c r="R102" i="1"/>
  <c r="Q102" i="1"/>
  <c r="M102" i="1"/>
  <c r="I101" i="1"/>
  <c r="I100" i="1"/>
  <c r="R99" i="1"/>
  <c r="Q99" i="1"/>
  <c r="M99" i="1"/>
  <c r="R98" i="1"/>
  <c r="Q98" i="1"/>
  <c r="M98" i="1"/>
  <c r="R96" i="1"/>
  <c r="Q96" i="1"/>
  <c r="M96" i="1"/>
  <c r="R95" i="1"/>
  <c r="Q95" i="1"/>
  <c r="M95" i="1"/>
  <c r="R94" i="1"/>
  <c r="Q94" i="1"/>
  <c r="M94" i="1"/>
  <c r="R93" i="1"/>
  <c r="Q93" i="1"/>
  <c r="M93" i="1"/>
  <c r="R92" i="1"/>
  <c r="Q92" i="1"/>
  <c r="M92" i="1"/>
  <c r="R91" i="1"/>
  <c r="Q91" i="1"/>
  <c r="M91" i="1"/>
  <c r="R90" i="1"/>
  <c r="Q90" i="1"/>
  <c r="M90" i="1"/>
  <c r="R89" i="1"/>
  <c r="Q89" i="1"/>
  <c r="M89" i="1"/>
  <c r="R88" i="1"/>
  <c r="Q88" i="1"/>
  <c r="M88" i="1"/>
  <c r="R87" i="1"/>
  <c r="Q87" i="1"/>
  <c r="M87" i="1"/>
  <c r="R86" i="1"/>
  <c r="Q86" i="1"/>
  <c r="M86" i="1"/>
  <c r="R85" i="1"/>
  <c r="Q85" i="1"/>
  <c r="M85" i="1"/>
  <c r="R84" i="1"/>
  <c r="Q84" i="1"/>
  <c r="M84" i="1"/>
  <c r="R83" i="1"/>
  <c r="Q83" i="1"/>
  <c r="M83" i="1"/>
  <c r="R82" i="1"/>
  <c r="Q82" i="1"/>
  <c r="M82" i="1"/>
  <c r="R81" i="1"/>
  <c r="Q81" i="1"/>
  <c r="M81" i="1"/>
  <c r="R80" i="1"/>
  <c r="Q80" i="1"/>
  <c r="M80" i="1"/>
  <c r="R79" i="1"/>
  <c r="Q79" i="1"/>
  <c r="M79" i="1"/>
  <c r="R77" i="1"/>
  <c r="Q77" i="1"/>
  <c r="M77" i="1"/>
  <c r="R76" i="1"/>
  <c r="Q76" i="1"/>
  <c r="M76" i="1"/>
  <c r="R75" i="1"/>
  <c r="Q75" i="1"/>
  <c r="M75" i="1"/>
  <c r="R74" i="1"/>
  <c r="Q74" i="1"/>
  <c r="M74" i="1"/>
  <c r="R73" i="1"/>
  <c r="Q73" i="1"/>
  <c r="M73" i="1"/>
  <c r="R72" i="1"/>
  <c r="Q72" i="1"/>
  <c r="M72" i="1"/>
  <c r="R71" i="1"/>
  <c r="Q71" i="1"/>
  <c r="M71" i="1"/>
  <c r="R70" i="1"/>
  <c r="Q70" i="1"/>
  <c r="M70" i="1"/>
  <c r="R69" i="1"/>
  <c r="Q69" i="1"/>
  <c r="M69" i="1"/>
  <c r="R68" i="1"/>
  <c r="Q68" i="1"/>
  <c r="M68" i="1"/>
  <c r="R67" i="1"/>
  <c r="Q67" i="1"/>
  <c r="M67" i="1"/>
  <c r="R66" i="1"/>
  <c r="Q66" i="1"/>
  <c r="M66" i="1"/>
  <c r="R65" i="1"/>
  <c r="Q65" i="1"/>
  <c r="M65" i="1"/>
  <c r="R64" i="1"/>
  <c r="Q64" i="1"/>
  <c r="M64" i="1"/>
  <c r="I63" i="1"/>
  <c r="I62" i="1"/>
  <c r="I61" i="1"/>
  <c r="R60" i="1"/>
  <c r="Q60" i="1"/>
  <c r="M60" i="1"/>
  <c r="E58" i="1"/>
  <c r="D58" i="1"/>
  <c r="C58" i="1"/>
  <c r="R57" i="1"/>
  <c r="Q57" i="1"/>
  <c r="M57" i="1"/>
  <c r="R56" i="1"/>
  <c r="Q56" i="1"/>
  <c r="M56" i="1"/>
  <c r="R55" i="1"/>
  <c r="Q55" i="1"/>
  <c r="M55" i="1"/>
  <c r="R54" i="1"/>
  <c r="Q54" i="1"/>
  <c r="M54" i="1"/>
  <c r="R53" i="1"/>
  <c r="Q53" i="1"/>
  <c r="M53" i="1"/>
  <c r="R52" i="1"/>
  <c r="Q52" i="1"/>
  <c r="M52" i="1"/>
  <c r="R51" i="1"/>
  <c r="Q51" i="1"/>
  <c r="M51" i="1"/>
  <c r="R50" i="1"/>
  <c r="Q50" i="1"/>
  <c r="M50" i="1"/>
  <c r="R49" i="1"/>
  <c r="Q49" i="1"/>
  <c r="M49" i="1"/>
  <c r="R40" i="1"/>
  <c r="Q40" i="1"/>
  <c r="M40" i="1"/>
  <c r="R39" i="1"/>
  <c r="Q39" i="1"/>
  <c r="M39" i="1"/>
  <c r="R48" i="1"/>
  <c r="Q48" i="1"/>
  <c r="M48" i="1"/>
  <c r="R47" i="1"/>
  <c r="Q47" i="1"/>
  <c r="M47" i="1"/>
  <c r="R38" i="1"/>
  <c r="Q38" i="1"/>
  <c r="M38" i="1"/>
  <c r="R37" i="1"/>
  <c r="Q37" i="1"/>
  <c r="M37" i="1"/>
  <c r="R36" i="1"/>
  <c r="Q36" i="1"/>
  <c r="M36" i="1"/>
  <c r="R35" i="1"/>
  <c r="Q35" i="1"/>
  <c r="M35" i="1"/>
  <c r="R34" i="1"/>
  <c r="Q34" i="1"/>
  <c r="M34" i="1"/>
  <c r="R33" i="1"/>
  <c r="Q33" i="1"/>
  <c r="M33" i="1"/>
  <c r="R32" i="1"/>
  <c r="Q32" i="1"/>
  <c r="M32" i="1"/>
  <c r="R31" i="1"/>
  <c r="Q31" i="1"/>
  <c r="M31" i="1"/>
  <c r="R44" i="1"/>
  <c r="Q44" i="1"/>
  <c r="M44" i="1"/>
  <c r="R43" i="1"/>
  <c r="Q43" i="1"/>
  <c r="M43" i="1"/>
  <c r="R30" i="1"/>
  <c r="Q30" i="1"/>
  <c r="M30" i="1"/>
  <c r="R29" i="1"/>
  <c r="Q29" i="1"/>
  <c r="M29" i="1"/>
  <c r="R28" i="1"/>
  <c r="Q28" i="1"/>
  <c r="M28" i="1"/>
  <c r="R27" i="1"/>
  <c r="Q27" i="1"/>
  <c r="M27" i="1"/>
  <c r="R25" i="1"/>
  <c r="Q25" i="1"/>
  <c r="M25" i="1"/>
  <c r="R24" i="1"/>
  <c r="Q24" i="1"/>
  <c r="M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L15" i="1"/>
  <c r="J101" i="1" l="1"/>
  <c r="V101" i="1" s="1"/>
  <c r="Q130" i="1"/>
  <c r="J130" i="1"/>
  <c r="V130" i="1" s="1"/>
  <c r="J61" i="1"/>
  <c r="V61" i="1" s="1"/>
  <c r="J131" i="1"/>
  <c r="V131" i="1" s="1"/>
  <c r="Q62" i="1"/>
  <c r="J62" i="1"/>
  <c r="V62" i="1" s="1"/>
  <c r="J63" i="1"/>
  <c r="V63" i="1" s="1"/>
  <c r="J100" i="1"/>
  <c r="V100" i="1" s="1"/>
  <c r="M171" i="1"/>
  <c r="U100" i="1"/>
  <c r="U101" i="1"/>
  <c r="U61" i="1"/>
  <c r="U62" i="1"/>
  <c r="U130" i="1"/>
  <c r="U63" i="1"/>
  <c r="U131" i="1"/>
  <c r="T131" i="1"/>
  <c r="T63" i="1"/>
  <c r="S61" i="1"/>
  <c r="T100" i="1"/>
  <c r="T101" i="1"/>
  <c r="S131" i="1"/>
  <c r="S101" i="1"/>
  <c r="S63" i="1"/>
  <c r="T61" i="1"/>
  <c r="S130" i="1"/>
  <c r="S100" i="1"/>
  <c r="S62" i="1"/>
  <c r="T62" i="1"/>
  <c r="T130" i="1"/>
  <c r="R62" i="1"/>
  <c r="R100" i="1"/>
  <c r="Q131" i="1"/>
  <c r="R131" i="1"/>
  <c r="R61" i="1"/>
  <c r="M61" i="1"/>
  <c r="Q63" i="1"/>
  <c r="M100" i="1"/>
  <c r="Q101" i="1"/>
  <c r="M130" i="1"/>
  <c r="Q61" i="1"/>
  <c r="M62" i="1"/>
  <c r="Q100" i="1"/>
  <c r="R130" i="1"/>
  <c r="M58" i="1"/>
  <c r="M63" i="1"/>
  <c r="M101" i="1"/>
  <c r="M131" i="1"/>
  <c r="R63" i="1"/>
  <c r="R101" i="1"/>
  <c r="V172" i="1" l="1"/>
  <c r="I14" i="1" s="1"/>
  <c r="U172" i="1"/>
  <c r="I13" i="1" s="1"/>
  <c r="J13" i="1" s="1"/>
  <c r="S172" i="1"/>
  <c r="I11" i="1" s="1"/>
  <c r="J11" i="1" s="1"/>
  <c r="T172" i="1"/>
  <c r="I12" i="1" s="1"/>
  <c r="J12" i="1" s="1"/>
  <c r="R172" i="1"/>
  <c r="Q172" i="1"/>
  <c r="I9" i="1" s="1"/>
  <c r="J9" i="1" s="1"/>
  <c r="M149" i="1"/>
  <c r="M11" i="1" l="1"/>
  <c r="J14" i="1"/>
  <c r="I10" i="1"/>
  <c r="M9" i="1"/>
  <c r="M10" i="1" l="1"/>
  <c r="M172" i="1" s="1"/>
  <c r="J10" i="1"/>
  <c r="M15" i="1" l="1"/>
  <c r="M173" i="1"/>
  <c r="M176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<sst xmlns="http://schemas.openxmlformats.org/spreadsheetml/2006/main" count="348" uniqueCount="346">
  <si>
    <t>Contact Person</t>
  </si>
  <si>
    <t>Company (Name and Address)</t>
  </si>
  <si>
    <t>City, (U.S. State)</t>
  </si>
  <si>
    <t>Country</t>
  </si>
  <si>
    <t>Email</t>
  </si>
  <si>
    <t>Contact Number</t>
  </si>
  <si>
    <t>Order Date</t>
  </si>
  <si>
    <t>Part No.</t>
  </si>
  <si>
    <t>Description</t>
  </si>
  <si>
    <t>Fracture Set</t>
  </si>
  <si>
    <t>TPLO Set</t>
  </si>
  <si>
    <t>Item Price</t>
  </si>
  <si>
    <t>Event Price</t>
  </si>
  <si>
    <t>Order Quantity</t>
  </si>
  <si>
    <t>Extended Price</t>
  </si>
  <si>
    <t>Total Sets</t>
  </si>
  <si>
    <t>Plates</t>
  </si>
  <si>
    <t>PS16Q-104</t>
  </si>
  <si>
    <t>16-Hole Small Plate, Quad</t>
  </si>
  <si>
    <t>PM16Q-104</t>
  </si>
  <si>
    <t>16-Hole Medium Plate, Quad</t>
  </si>
  <si>
    <t>PL16Q-104</t>
  </si>
  <si>
    <t>16 Hole Large Plate, Quad</t>
  </si>
  <si>
    <t>PSHSQ-104</t>
  </si>
  <si>
    <t>High Strength Small Plate, Quad</t>
  </si>
  <si>
    <t>PMHSQ-104</t>
  </si>
  <si>
    <t>High Strength Medium Plate, Quad</t>
  </si>
  <si>
    <t>PLHSQ-104</t>
  </si>
  <si>
    <t>High Strength Large Plate, Quad</t>
  </si>
  <si>
    <t>PSSBQ-104</t>
  </si>
  <si>
    <t>Short Bridge Small Plate, Quad</t>
  </si>
  <si>
    <t>PMSBQ-104</t>
  </si>
  <si>
    <t>Short Bridge Medium Plate, Quad</t>
  </si>
  <si>
    <t>PLSBQ-104</t>
  </si>
  <si>
    <t>Short Bridge Large Plate, Quad</t>
  </si>
  <si>
    <t>CPSQ-104</t>
  </si>
  <si>
    <t>CPMQ-104</t>
  </si>
  <si>
    <t>Cross Plate Medium, Quad</t>
  </si>
  <si>
    <t>CPLQ-104</t>
  </si>
  <si>
    <t>Large Cross Plate, Quad</t>
  </si>
  <si>
    <t>TO1821Q-104L</t>
  </si>
  <si>
    <t>TPLO Plate Small ELITE, Left</t>
  </si>
  <si>
    <t>TO1821Q-104R</t>
  </si>
  <si>
    <t>TPLO Plate Small ELITE, Right</t>
  </si>
  <si>
    <t>TO18MQ-104L</t>
  </si>
  <si>
    <t>TPLO Medium Narrow, Left</t>
  </si>
  <si>
    <t>TO18MQ-104R</t>
  </si>
  <si>
    <t>TPLO Medium Narrow, Right</t>
  </si>
  <si>
    <t>TO2225Q-104L</t>
  </si>
  <si>
    <t>TPLO Plate Medium ELITE, Left</t>
  </si>
  <si>
    <t>TO2225Q-104R</t>
  </si>
  <si>
    <t>TPLO Plate Medium ELITE, Right</t>
  </si>
  <si>
    <t>TO2730Q-104L</t>
  </si>
  <si>
    <t>TPLO Plate Large ELITE, Left</t>
  </si>
  <si>
    <t>TO2730Q-104R</t>
  </si>
  <si>
    <t>TPLO Plate Large ELITE, Right</t>
  </si>
  <si>
    <t>TO1821QS-104L</t>
  </si>
  <si>
    <t>TPLO Plate Small, Left</t>
  </si>
  <si>
    <t>TO1821QS-104R</t>
  </si>
  <si>
    <t>TPLO Plate Small, Right</t>
  </si>
  <si>
    <t>TO2225QS-104L</t>
  </si>
  <si>
    <t>TPLO Plate Medium, Left</t>
  </si>
  <si>
    <t>TO2225QS-104R</t>
  </si>
  <si>
    <t>TPLO Plate Medium, Right</t>
  </si>
  <si>
    <t>TO21LQ-104L</t>
  </si>
  <si>
    <t>TPLO Large Narrow, Left</t>
  </si>
  <si>
    <t>TO21LQ-104R</t>
  </si>
  <si>
    <t>TPLO Large Narrow, Right</t>
  </si>
  <si>
    <t>TO2730QS-104L</t>
  </si>
  <si>
    <t>TPLO Plate Large, Left</t>
  </si>
  <si>
    <t>TO2730QS-104R</t>
  </si>
  <si>
    <t>TPLO Plate Large, Right</t>
  </si>
  <si>
    <t>PX4-16</t>
  </si>
  <si>
    <t>TTA Plate 4S, MINI</t>
  </si>
  <si>
    <t>PX4-21</t>
  </si>
  <si>
    <t>TTA Plate 4M, MINI</t>
  </si>
  <si>
    <t>PX4-25</t>
  </si>
  <si>
    <t>TTA Plate 4L, MINI</t>
  </si>
  <si>
    <t>P7H1Q-33</t>
  </si>
  <si>
    <t>TTA Plate 7S, MINI &amp; OL</t>
  </si>
  <si>
    <t>P7H1Q-39</t>
  </si>
  <si>
    <t>TTA Plate 7M, MINI &amp; OL</t>
  </si>
  <si>
    <t>P7H1Q-42</t>
  </si>
  <si>
    <t>TTA Plate 7L, MINI &amp; OL</t>
  </si>
  <si>
    <t>P7H2Q-57</t>
  </si>
  <si>
    <t>TTA Plate 7SL, MINI &amp; OL</t>
  </si>
  <si>
    <t>P8H2Q-63</t>
  </si>
  <si>
    <t>TTA Plate, 8SM, OL</t>
  </si>
  <si>
    <t>P8H2Q-69</t>
  </si>
  <si>
    <t>TTA Plate 8SL, OL</t>
  </si>
  <si>
    <t>Total Plates</t>
  </si>
  <si>
    <t>Locking Screws, 3.5 mm</t>
  </si>
  <si>
    <t>LS35-101-10</t>
  </si>
  <si>
    <t>Locking Screw, 3.5mm x 10mm</t>
  </si>
  <si>
    <t>LS35-101-12</t>
  </si>
  <si>
    <t>Locking Screw, 3.5mm x 12mm</t>
  </si>
  <si>
    <t>LS35-101-14</t>
  </si>
  <si>
    <t>Locking Screw, 3.5mm x 14mm</t>
  </si>
  <si>
    <t>LS35-101-16</t>
  </si>
  <si>
    <t>Locking Screw, 3.5mm x 16mm</t>
  </si>
  <si>
    <t>LS35-101-18</t>
  </si>
  <si>
    <t>Locking Screw, 3.5mm x 18mm</t>
  </si>
  <si>
    <t>LS35-101-20</t>
  </si>
  <si>
    <t>Locking Screw, 3.5mm x 20mm</t>
  </si>
  <si>
    <t>LS35-101-22</t>
  </si>
  <si>
    <t>Locking Screw, 3.5mm x 22mm</t>
  </si>
  <si>
    <t>LS35-101-24</t>
  </si>
  <si>
    <t>Locking Screw, 3.5mm x 24mm</t>
  </si>
  <si>
    <t>LS35-101-26</t>
  </si>
  <si>
    <t>Locking Screw, 3.5mm x 26mm</t>
  </si>
  <si>
    <t>LS35-101-28</t>
  </si>
  <si>
    <t>Locking Screw, 3.5mm x 28mm</t>
  </si>
  <si>
    <t>LS35-101-30</t>
  </si>
  <si>
    <t>Locking Screw, 3.5mm x 30mm</t>
  </si>
  <si>
    <t>LS35-101-32</t>
  </si>
  <si>
    <t>Locking Screw, 3.5mm x 32mm</t>
  </si>
  <si>
    <t>LS35-101-34</t>
  </si>
  <si>
    <t>Locking Screw, 3.5mm x 34mm</t>
  </si>
  <si>
    <t>LS35-101-36</t>
  </si>
  <si>
    <t>Locking Screw, 3.5mm x 36mm</t>
  </si>
  <si>
    <t>LS35-101-38</t>
  </si>
  <si>
    <t>Locking Screw, 3.5mm x 38mm</t>
  </si>
  <si>
    <t>LS35-101-40</t>
  </si>
  <si>
    <t>Locking Screw, 3.5mm x 40mm</t>
  </si>
  <si>
    <t>LS35-101-45</t>
  </si>
  <si>
    <t>Locking Screw, 3.5mm x 45mm</t>
  </si>
  <si>
    <t>LS35-101-50</t>
  </si>
  <si>
    <t>Locking Screw, 3.5mm x 50mm</t>
  </si>
  <si>
    <t>CompressionScrews, 3.5 mm</t>
  </si>
  <si>
    <t>CS35-101-10</t>
  </si>
  <si>
    <t>CompressionScrew, 3.5mm x 10mm</t>
  </si>
  <si>
    <t>CS35-101-12</t>
  </si>
  <si>
    <t>CompressionScrew, 3.5mm x 12mm</t>
  </si>
  <si>
    <t>CS35-101-14</t>
  </si>
  <si>
    <t>CompressionScrew, 3.5mm x 14mm</t>
  </si>
  <si>
    <t>CS35-101-16</t>
  </si>
  <si>
    <t>CompressionScrew, 3.5mm x 16mm</t>
  </si>
  <si>
    <t>CS35-101-18</t>
  </si>
  <si>
    <t>CompressionScrew, 3.5mm x 18mm</t>
  </si>
  <si>
    <t>CS35-101-20</t>
  </si>
  <si>
    <t>CompressionScrew, 3.5mm x 20mm</t>
  </si>
  <si>
    <t>CS35-101-22</t>
  </si>
  <si>
    <t>CompressionScrew, 3.5mm x 22mm</t>
  </si>
  <si>
    <t>CS35-101-24</t>
  </si>
  <si>
    <t>CompressionScrew, 3.5mm x 24mm</t>
  </si>
  <si>
    <t>CS35-101-26</t>
  </si>
  <si>
    <t>CompressionScrew, 3.5mm x 26mm</t>
  </si>
  <si>
    <t>CS35-101-28</t>
  </si>
  <si>
    <t>CompressionScrew, 3.5mm x 28mm</t>
  </si>
  <si>
    <t>CS35-101-30</t>
  </si>
  <si>
    <t>CompressionScrew, 3.5mm x 30mm</t>
  </si>
  <si>
    <t>CS35-101-32</t>
  </si>
  <si>
    <t>CompressionScrew, 3.5mm x 32mm</t>
  </si>
  <si>
    <t>CS35-101-34</t>
  </si>
  <si>
    <t>CompressionScrew, 3.5mm x 34mm</t>
  </si>
  <si>
    <t>CS35-101-36</t>
  </si>
  <si>
    <t>CompressionScrew, 3.5mm x 36mm</t>
  </si>
  <si>
    <t>CS35-101-38</t>
  </si>
  <si>
    <t>CompressionScrew, 3.5mm x 38mm</t>
  </si>
  <si>
    <t>CS35-101-40</t>
  </si>
  <si>
    <t>CompressionScrew, 3.5mm x 40mm</t>
  </si>
  <si>
    <t>CS35-101-45</t>
  </si>
  <si>
    <t>CompressionScrew, 3.5mm x 45mm</t>
  </si>
  <si>
    <t>CS35-101-50</t>
  </si>
  <si>
    <t>CompressionScrew, 3.5mm x 50mm</t>
  </si>
  <si>
    <t>Locking Screws, 2.7 mm</t>
  </si>
  <si>
    <t>LS27-101-08</t>
  </si>
  <si>
    <t>Locking Screw, 2.7mm x 08mm</t>
  </si>
  <si>
    <t>LS27-101-10</t>
  </si>
  <si>
    <t>Locking Screw, 2.7mm x 10mm</t>
  </si>
  <si>
    <t>LS27-101-12</t>
  </si>
  <si>
    <t>Locking Screw, 2.7mm x 12mm</t>
  </si>
  <si>
    <t>LS27-101-14</t>
  </si>
  <si>
    <t>Locking Screw, 2.7mm x 14mm</t>
  </si>
  <si>
    <t>LS27-101-16</t>
  </si>
  <si>
    <t>Locking Screw, 2.7mm x 16mm</t>
  </si>
  <si>
    <t>LS27-101-18</t>
  </si>
  <si>
    <t>Locking Screw, 2.7mm x 18mm</t>
  </si>
  <si>
    <t>LS27-101-20</t>
  </si>
  <si>
    <t>Locking Screw, 2.7mm x 20mm</t>
  </si>
  <si>
    <t>LS27-101-22</t>
  </si>
  <si>
    <t>Locking Screw, 2.7mm x 22mm</t>
  </si>
  <si>
    <t>LS27-101-24</t>
  </si>
  <si>
    <t>Locking Screw, 2.7mm x 24mm</t>
  </si>
  <si>
    <t>LS27-101-26</t>
  </si>
  <si>
    <t>Locking Screw, 2.7mm x 26mm</t>
  </si>
  <si>
    <t>LS27-101-28</t>
  </si>
  <si>
    <t>Locking Screw, 2.7mm x 28mm</t>
  </si>
  <si>
    <t>LS27-101-30</t>
  </si>
  <si>
    <t>Locking Screw, 2.7mm x 30mm</t>
  </si>
  <si>
    <t>LS27-101-32</t>
  </si>
  <si>
    <t>Locking Screw, 2.7mm x 32mm</t>
  </si>
  <si>
    <t>Compression Screws, 2.7 mm</t>
  </si>
  <si>
    <t>CS27-101-10</t>
  </si>
  <si>
    <t>Compression Screw, 2.7mm x 10mm</t>
  </si>
  <si>
    <t>CS27-101-12</t>
  </si>
  <si>
    <t>Compression Screw, 2.7mm x 12mm</t>
  </si>
  <si>
    <t>CS27-101-14</t>
  </si>
  <si>
    <t>Compression Screw, 2.7mm x 14mm</t>
  </si>
  <si>
    <t>CS27-101-16</t>
  </si>
  <si>
    <t>Compression Screw, 2.7mm x 16mm</t>
  </si>
  <si>
    <t>CS27-101-18</t>
  </si>
  <si>
    <t>Compression Screw, 2.7mm x 18mm</t>
  </si>
  <si>
    <t>CS27-101-20</t>
  </si>
  <si>
    <t>Compression Screw, 2.7mm x 20mm</t>
  </si>
  <si>
    <t>CS27-101-22</t>
  </si>
  <si>
    <t>Compression Screw, 2.7mm x 22mm</t>
  </si>
  <si>
    <t>CS27-101-24</t>
  </si>
  <si>
    <t>Compression Screw, 2.7mm x 24mm</t>
  </si>
  <si>
    <t>CS27-101-26</t>
  </si>
  <si>
    <t>Compression Screw, 2.7mm x 26mm</t>
  </si>
  <si>
    <t>CS27-101-28</t>
  </si>
  <si>
    <t>Compression Screw, 2.7mm x 28mm</t>
  </si>
  <si>
    <t>CS27-101-30</t>
  </si>
  <si>
    <t>Compression Screw, 2.7mm x 30mm</t>
  </si>
  <si>
    <t>CS27-101-32</t>
  </si>
  <si>
    <t>Compression Screw, 2.7mm x 32mm</t>
  </si>
  <si>
    <t>CS27-101-34</t>
  </si>
  <si>
    <t>Compression Screw, 2.7mm x 34mm</t>
  </si>
  <si>
    <t>CS27-101-36</t>
  </si>
  <si>
    <t>Compression Screw, 2.7mm x 36mm</t>
  </si>
  <si>
    <t>CS27-101-38</t>
  </si>
  <si>
    <t>Compression Screw, 2.7mm x 38mm</t>
  </si>
  <si>
    <t>CS27-101-40</t>
  </si>
  <si>
    <t>Compression Screw, 2.7mm x 40mm</t>
  </si>
  <si>
    <t>Locking Screws, 2.4 mm</t>
  </si>
  <si>
    <t>LS24-101-10</t>
  </si>
  <si>
    <t>Locking Screw, 2.4mm x 10mm</t>
  </si>
  <si>
    <t>LS24-101-12</t>
  </si>
  <si>
    <t>Locking Screw, 2.4mm x 12mm</t>
  </si>
  <si>
    <t>LS24-101-14</t>
  </si>
  <si>
    <t>Locking Screw, 2.4mm x 14mm</t>
  </si>
  <si>
    <t>LS24-101-16</t>
  </si>
  <si>
    <t>Locking Screw, 2.4mm x 16mm</t>
  </si>
  <si>
    <t>LS24-101-18</t>
  </si>
  <si>
    <t>Locking Screw, 2.4mm x 18mm</t>
  </si>
  <si>
    <t>LS24-101-20</t>
  </si>
  <si>
    <t>Locking Screw, 2.4mm x 20mm</t>
  </si>
  <si>
    <t>LS24-101-22</t>
  </si>
  <si>
    <t>Locking Screw, 2.4mm x 22mm</t>
  </si>
  <si>
    <t>LS24-101-24</t>
  </si>
  <si>
    <t>Locking Screw, 2.4mm x 24mm</t>
  </si>
  <si>
    <t>Compression Screws, 2.4 mm</t>
  </si>
  <si>
    <t>CS24-101-10</t>
  </si>
  <si>
    <t>Compression Screw, 2.4mm x 10mm</t>
  </si>
  <si>
    <t>CS24-101-12</t>
  </si>
  <si>
    <t>Compression Screw, 2.4mm x 12mm</t>
  </si>
  <si>
    <t>CS24-101-14</t>
  </si>
  <si>
    <t>Compression Screw, 2.4mm x 14mm</t>
  </si>
  <si>
    <t>CS24-101-16</t>
  </si>
  <si>
    <t>Compression Screw, 2.4mm x 16mm</t>
  </si>
  <si>
    <t>CS24-101-18</t>
  </si>
  <si>
    <t>Compression Screw, 2.4mm x 18mm</t>
  </si>
  <si>
    <t>CS24-101-20</t>
  </si>
  <si>
    <t>Compression Screw, 2.4mm x 20mm</t>
  </si>
  <si>
    <t>CS24-101-22</t>
  </si>
  <si>
    <t>Compression Screw, 2.4mm x 22mm</t>
  </si>
  <si>
    <t>CS24-101-24</t>
  </si>
  <si>
    <t>Compression Screw, 2.4mm x 24mm</t>
  </si>
  <si>
    <t>CS24-101-26</t>
  </si>
  <si>
    <t>Compression Screw, 2.4mm x 26mm</t>
  </si>
  <si>
    <t>CS24-101-28</t>
  </si>
  <si>
    <t>Compression Screw, 2.4mm x 28mm</t>
  </si>
  <si>
    <t>CS24-101-30</t>
  </si>
  <si>
    <t>Compression Screw, 2.4mm x 30mm</t>
  </si>
  <si>
    <t>Total Screws</t>
  </si>
  <si>
    <t>Instruments</t>
  </si>
  <si>
    <t>AODB35-100</t>
  </si>
  <si>
    <t>T10SHAFT</t>
  </si>
  <si>
    <t>AO Driver Insert, T10</t>
  </si>
  <si>
    <t>DGL-100</t>
  </si>
  <si>
    <t>Drill Guide Locking</t>
  </si>
  <si>
    <t>Screw Gage, 40mm</t>
  </si>
  <si>
    <t>SG40-110</t>
  </si>
  <si>
    <t>AGNS-100</t>
  </si>
  <si>
    <t>Angled Grip Nut, Small</t>
  </si>
  <si>
    <t>AGNM-100</t>
  </si>
  <si>
    <t>Angled Grip Nut, Medium</t>
  </si>
  <si>
    <t>AGNL-100</t>
  </si>
  <si>
    <t>Angled Grip Nut, Large</t>
  </si>
  <si>
    <t>GNS-100</t>
  </si>
  <si>
    <t>Grip Nut, Small</t>
  </si>
  <si>
    <t>GNM-100</t>
  </si>
  <si>
    <t>Grip Nut, Medium</t>
  </si>
  <si>
    <t>GNL-100</t>
  </si>
  <si>
    <t>Grip Nut, Large</t>
  </si>
  <si>
    <t>GNH-100</t>
  </si>
  <si>
    <t>Grip Nut Handle</t>
  </si>
  <si>
    <t>BQL-104</t>
  </si>
  <si>
    <t>SGNH-100</t>
  </si>
  <si>
    <t>Sagittal Grip Nut Handle</t>
  </si>
  <si>
    <t>OsTi-Lok Tray</t>
  </si>
  <si>
    <t>ScrwTray-150</t>
  </si>
  <si>
    <t>Screws &amp; Instruments Tray</t>
  </si>
  <si>
    <t>TTATray-150</t>
  </si>
  <si>
    <t>TTA Plates, Wedges &amp; Instruments Tray</t>
  </si>
  <si>
    <t>Total Instruments</t>
  </si>
  <si>
    <t>Notes</t>
  </si>
  <si>
    <t>Subtotal</t>
  </si>
  <si>
    <t>Sales Tax</t>
  </si>
  <si>
    <t>TOTAL</t>
  </si>
  <si>
    <t>TO15SQ-104L</t>
  </si>
  <si>
    <t>TO15SQ-104R</t>
  </si>
  <si>
    <t>TPLO Small Narrow, Left</t>
  </si>
  <si>
    <t>TPLO Small Narrow, Right</t>
  </si>
  <si>
    <t>TO24Q-104L</t>
  </si>
  <si>
    <t>TO24Q-104R</t>
  </si>
  <si>
    <t>TPLO X-Large Narrow, Left</t>
  </si>
  <si>
    <t>TPLO X-Large Narrow, Right</t>
  </si>
  <si>
    <t>K110STD</t>
  </si>
  <si>
    <t>K11TPLOSTD</t>
  </si>
  <si>
    <t>Fracture &amp; TPLO Set</t>
  </si>
  <si>
    <t>Ultimate Set</t>
  </si>
  <si>
    <t>K11US</t>
  </si>
  <si>
    <t>Flat Rate</t>
  </si>
  <si>
    <t>AODB2427-100</t>
  </si>
  <si>
    <t>Drill Bit OsTi-Lok, Ø 2.0mm</t>
  </si>
  <si>
    <t>AODB35-100    Drill Bit OsTi-Lok, Ø 2.7mm</t>
  </si>
  <si>
    <t>Free shipping for USA orders of $1000 or more.
10% off in purchases of new sets of $4000 or more.</t>
  </si>
  <si>
    <t>AOHandle</t>
  </si>
  <si>
    <t>AO Handle Quick connect</t>
  </si>
  <si>
    <t>K110LE</t>
  </si>
  <si>
    <t>K11TPLOLE</t>
  </si>
  <si>
    <t>Lean Set</t>
  </si>
  <si>
    <t>Bender Quadruple Lead</t>
  </si>
  <si>
    <t>Order Number:</t>
  </si>
  <si>
    <t>Discount</t>
  </si>
  <si>
    <t>Shipping</t>
  </si>
  <si>
    <t>MPC-150</t>
  </si>
  <si>
    <t>Instrument Set</t>
  </si>
  <si>
    <t>K110IN</t>
  </si>
  <si>
    <t>OsTi-Lok Instruments Set</t>
  </si>
  <si>
    <t>OsTi-Lok Lean Set. 6 Fracture Plates + 89 Screws + Instruments</t>
  </si>
  <si>
    <t>OsTi-Lok Standard Set. 12 Fracture Plates + 154 Screws + Instruments</t>
  </si>
  <si>
    <t xml:space="preserve">OsTi-Lok TPLO Standard Set. 8 TPLO Plates + 154 Screws + Instruments </t>
  </si>
  <si>
    <t>OsTi-Lok TPLO Lean Set. 8 TPLO Plates + 50 Screws + Instruments</t>
  </si>
  <si>
    <t>Std Set</t>
  </si>
  <si>
    <t>SSC-150</t>
  </si>
  <si>
    <t>Single Surgery Case</t>
  </si>
  <si>
    <t>Sets</t>
  </si>
  <si>
    <t>Cross Plate Small, Quad</t>
  </si>
  <si>
    <t>Multi-Purpose Case (Yellow)</t>
  </si>
  <si>
    <t>Ultimate Set. 12 Fracture Plates + 8 TPLO Plates + 154 Screws + Instruments</t>
  </si>
  <si>
    <r>
      <rPr>
        <b/>
        <sz val="18"/>
        <color rgb="FF236C89"/>
        <rFont val="Digital-Bold"/>
      </rPr>
      <t>OsTi-Lok</t>
    </r>
    <r>
      <rPr>
        <b/>
        <sz val="18"/>
        <color rgb="FF236C89"/>
        <rFont val="Arial"/>
        <family val="2"/>
      </rPr>
      <t xml:space="preserve"> Order Form</t>
    </r>
  </si>
  <si>
    <t>MPC-110</t>
  </si>
  <si>
    <t>Instructions: Input order quantity in dark blue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</si>
</sst>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[$-409]d\-mmm\-yy"/>
    <numFmt numFmtId="165" formatCode="&quot;$&quot;#,##0.00"/>
    <numFmt numFmtId="166" formatCode="0.0%"/>
  </numFmts>
  <fonts count="31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u/>
      <sz val="11"/>
      <color theme="10"/>
      <name val="Arial Narrow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trike/>
      <sz val="10"/>
      <color theme="1"/>
      <name val="Arial"/>
      <family val="2"/>
    </font>
    <font>
      <strike/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u/>
      <sz val="9"/>
      <color theme="10"/>
      <name val="Arial Narrow"/>
      <family val="2"/>
    </font>
    <font>
      <b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8"/>
      <color rgb="FF236C89"/>
      <name val="Arial"/>
      <family val="2"/>
    </font>
    <font>
      <b/>
      <sz val="18"/>
      <color rgb="FF236C89"/>
      <name val="Digital-Bold"/>
    </font>
  </fonts>
  <fills count="1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theme="2" tint="-4.9989318521683403E-2"/>
        <bgColor rgb="FFF2F2F2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236C89"/>
        <bgColor rgb="FFFFC000"/>
      </patternFill>
    </fill>
    <fill>
      <patternFill patternType="solid">
        <fgColor rgb="FF236C89"/>
        <bgColor indexed="64"/>
      </patternFill>
    </fill>
    <fill>
      <patternFill patternType="solid">
        <fgColor rgb="FF236C89"/>
        <bgColor rgb="FFB8CCE4"/>
      </patternFill>
    </fill>
    <fill>
      <patternFill patternType="solid">
        <fgColor rgb="FF59B1E0"/>
        <bgColor rgb="FFFFFF00"/>
      </patternFill>
    </fill>
    <fill>
      <patternFill patternType="solid">
        <fgColor rgb="FF59B1E0"/>
        <bgColor indexed="64"/>
      </patternFill>
    </fill>
    <fill>
      <patternFill patternType="solid">
        <fgColor rgb="FF59B1E0"/>
        <bgColor rgb="FFFFFFCC"/>
      </patternFill>
    </fill>
    <fill>
      <patternFill patternType="solid">
        <fgColor rgb="FF5D98AA"/>
        <bgColor rgb="FFFFEDB3"/>
      </patternFill>
    </fill>
    <fill>
      <patternFill patternType="solid">
        <fgColor rgb="FFA9CCDE"/>
        <bgColor rgb="FFFFFF66"/>
      </patternFill>
    </fill>
    <fill>
      <patternFill patternType="solid">
        <fgColor rgb="FFA9CCDE"/>
        <bgColor rgb="FFB8CCE4"/>
      </patternFill>
    </fill>
    <fill>
      <patternFill patternType="solid">
        <fgColor rgb="FF9BDBF7"/>
        <bgColor indexed="64"/>
      </patternFill>
    </fill>
    <fill>
      <patternFill patternType="solid">
        <fgColor rgb="FFB5E2F7"/>
        <bgColor rgb="FFB8CCE4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164" fontId="5" fillId="3" borderId="1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6" fontId="9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6" fontId="3" fillId="5" borderId="26" xfId="0" applyNumberFormat="1" applyFont="1" applyFill="1" applyBorder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6" fontId="3" fillId="5" borderId="29" xfId="0" applyNumberFormat="1" applyFont="1" applyFill="1" applyBorder="1" applyAlignment="1">
      <alignment horizontal="center" vertical="center"/>
    </xf>
    <xf numFmtId="6" fontId="9" fillId="0" borderId="35" xfId="0" applyNumberFormat="1" applyFont="1" applyBorder="1" applyAlignment="1">
      <alignment horizontal="center" vertical="center"/>
    </xf>
    <xf numFmtId="6" fontId="9" fillId="0" borderId="23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3" borderId="27" xfId="0" applyFont="1" applyFill="1" applyBorder="1" applyAlignment="1">
      <alignment vertical="center"/>
    </xf>
    <xf numFmtId="6" fontId="2" fillId="0" borderId="0" xfId="0" applyNumberFormat="1" applyFont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6" fontId="3" fillId="5" borderId="33" xfId="0" applyNumberFormat="1" applyFont="1" applyFill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6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8" fontId="5" fillId="5" borderId="38" xfId="0" applyNumberFormat="1" applyFont="1" applyFill="1" applyBorder="1" applyAlignment="1">
      <alignment horizontal="center" vertical="center"/>
    </xf>
    <xf numFmtId="6" fontId="5" fillId="5" borderId="3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6" fontId="3" fillId="5" borderId="9" xfId="0" applyNumberFormat="1" applyFont="1" applyFill="1" applyBorder="1" applyAlignment="1">
      <alignment horizontal="center" vertical="center"/>
    </xf>
    <xf numFmtId="6" fontId="3" fillId="5" borderId="40" xfId="0" applyNumberFormat="1" applyFont="1" applyFill="1" applyBorder="1" applyAlignment="1">
      <alignment horizontal="center" vertical="center"/>
    </xf>
    <xf numFmtId="6" fontId="3" fillId="5" borderId="41" xfId="0" applyNumberFormat="1" applyFont="1" applyFill="1" applyBorder="1" applyAlignment="1">
      <alignment horizontal="center" vertical="center"/>
    </xf>
    <xf numFmtId="6" fontId="3" fillId="5" borderId="15" xfId="0" applyNumberFormat="1" applyFont="1" applyFill="1" applyBorder="1" applyAlignment="1">
      <alignment horizontal="center" vertical="center"/>
    </xf>
    <xf numFmtId="6" fontId="9" fillId="0" borderId="37" xfId="0" applyNumberFormat="1" applyFont="1" applyBorder="1" applyAlignment="1">
      <alignment horizontal="center" vertical="center"/>
    </xf>
    <xf numFmtId="0" fontId="16" fillId="3" borderId="12" xfId="1" applyFont="1" applyFill="1" applyBorder="1" applyAlignment="1">
      <alignment vertical="center"/>
    </xf>
    <xf numFmtId="164" fontId="9" fillId="3" borderId="11" xfId="0" applyNumberFormat="1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6" fontId="5" fillId="0" borderId="27" xfId="0" applyNumberFormat="1" applyFont="1" applyBorder="1" applyAlignment="1">
      <alignment horizontal="center" vertical="center"/>
    </xf>
    <xf numFmtId="6" fontId="5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6" fontId="2" fillId="0" borderId="27" xfId="0" applyNumberFormat="1" applyFont="1" applyBorder="1" applyAlignment="1">
      <alignment vertical="center"/>
    </xf>
    <xf numFmtId="6" fontId="2" fillId="0" borderId="28" xfId="0" applyNumberFormat="1" applyFont="1" applyBorder="1" applyAlignment="1">
      <alignment vertical="center"/>
    </xf>
    <xf numFmtId="6" fontId="2" fillId="0" borderId="29" xfId="0" applyNumberFormat="1" applyFont="1" applyBorder="1" applyAlignment="1">
      <alignment vertical="center"/>
    </xf>
    <xf numFmtId="6" fontId="2" fillId="0" borderId="32" xfId="0" applyNumberFormat="1" applyFont="1" applyBorder="1" applyAlignment="1">
      <alignment vertical="center"/>
    </xf>
    <xf numFmtId="6" fontId="2" fillId="0" borderId="20" xfId="0" applyNumberFormat="1" applyFont="1" applyBorder="1" applyAlignment="1">
      <alignment vertical="center"/>
    </xf>
    <xf numFmtId="6" fontId="2" fillId="0" borderId="33" xfId="0" applyNumberFormat="1" applyFont="1" applyBorder="1" applyAlignment="1">
      <alignment vertical="center"/>
    </xf>
    <xf numFmtId="6" fontId="5" fillId="0" borderId="29" xfId="0" applyNumberFormat="1" applyFont="1" applyBorder="1" applyAlignment="1">
      <alignment horizontal="center" vertical="center"/>
    </xf>
    <xf numFmtId="0" fontId="4" fillId="7" borderId="13" xfId="0" applyFont="1" applyFill="1" applyBorder="1"/>
    <xf numFmtId="0" fontId="4" fillId="7" borderId="14" xfId="0" applyFont="1" applyFill="1" applyBorder="1"/>
    <xf numFmtId="0" fontId="12" fillId="0" borderId="48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9" fillId="4" borderId="67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 vertical="center" wrapText="1"/>
    </xf>
    <xf numFmtId="0" fontId="3" fillId="4" borderId="71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20" fillId="3" borderId="24" xfId="1" applyFont="1" applyFill="1" applyBorder="1" applyAlignment="1">
      <alignment horizontal="left" vertical="center"/>
    </xf>
    <xf numFmtId="0" fontId="20" fillId="3" borderId="25" xfId="1" applyFont="1" applyFill="1" applyBorder="1" applyAlignment="1">
      <alignment horizontal="left" vertical="center" wrapText="1"/>
    </xf>
    <xf numFmtId="0" fontId="20" fillId="3" borderId="27" xfId="1" applyFont="1" applyFill="1" applyBorder="1" applyAlignment="1">
      <alignment horizontal="left" vertical="center"/>
    </xf>
    <xf numFmtId="0" fontId="20" fillId="3" borderId="28" xfId="1" applyFont="1" applyFill="1" applyBorder="1" applyAlignment="1">
      <alignment horizontal="left" vertical="center" wrapText="1"/>
    </xf>
    <xf numFmtId="0" fontId="20" fillId="3" borderId="32" xfId="1" applyFont="1" applyFill="1" applyBorder="1" applyAlignment="1">
      <alignment horizontal="left" vertical="center"/>
    </xf>
    <xf numFmtId="0" fontId="20" fillId="3" borderId="20" xfId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73" xfId="0" applyFont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9" fillId="3" borderId="25" xfId="0" applyFont="1" applyFill="1" applyBorder="1" applyAlignment="1">
      <alignment vertical="center"/>
    </xf>
    <xf numFmtId="0" fontId="4" fillId="0" borderId="32" xfId="0" applyFont="1" applyBorder="1"/>
    <xf numFmtId="0" fontId="22" fillId="0" borderId="20" xfId="0" applyFont="1" applyBorder="1"/>
    <xf numFmtId="0" fontId="23" fillId="3" borderId="25" xfId="1" applyFont="1" applyFill="1" applyBorder="1" applyAlignment="1">
      <alignment vertical="center"/>
    </xf>
    <xf numFmtId="0" fontId="23" fillId="3" borderId="28" xfId="1" applyFont="1" applyFill="1" applyBorder="1" applyAlignment="1">
      <alignment vertical="center"/>
    </xf>
    <xf numFmtId="0" fontId="23" fillId="3" borderId="20" xfId="1" applyFont="1" applyFill="1" applyBorder="1" applyAlignment="1">
      <alignment vertical="center"/>
    </xf>
    <xf numFmtId="0" fontId="23" fillId="0" borderId="0" xfId="1" applyFont="1"/>
    <xf numFmtId="0" fontId="24" fillId="3" borderId="28" xfId="0" applyFont="1" applyFill="1" applyBorder="1" applyAlignment="1">
      <alignment vertical="center"/>
    </xf>
    <xf numFmtId="0" fontId="1" fillId="3" borderId="28" xfId="1" applyFont="1" applyFill="1" applyBorder="1" applyAlignment="1">
      <alignment vertical="center"/>
    </xf>
    <xf numFmtId="9" fontId="27" fillId="8" borderId="39" xfId="0" applyNumberFormat="1" applyFont="1" applyFill="1" applyBorder="1" applyAlignment="1">
      <alignment horizontal="center" vertical="center"/>
    </xf>
    <xf numFmtId="165" fontId="27" fillId="8" borderId="39" xfId="0" applyNumberFormat="1" applyFont="1" applyFill="1" applyBorder="1" applyAlignment="1">
      <alignment horizontal="center" vertical="center"/>
    </xf>
    <xf numFmtId="165" fontId="9" fillId="15" borderId="34" xfId="0" applyNumberFormat="1" applyFont="1" applyFill="1" applyBorder="1" applyAlignment="1">
      <alignment horizontal="center" vertical="center"/>
    </xf>
    <xf numFmtId="165" fontId="9" fillId="15" borderId="42" xfId="0" applyNumberFormat="1" applyFont="1" applyFill="1" applyBorder="1" applyAlignment="1">
      <alignment horizontal="center" vertical="center"/>
    </xf>
    <xf numFmtId="8" fontId="11" fillId="16" borderId="39" xfId="0" applyNumberFormat="1" applyFont="1" applyFill="1" applyBorder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0" fontId="21" fillId="18" borderId="25" xfId="1" applyFont="1" applyFill="1" applyBorder="1" applyAlignment="1">
      <alignment horizontal="center" vertical="center" wrapText="1"/>
    </xf>
    <xf numFmtId="0" fontId="18" fillId="18" borderId="25" xfId="0" applyFont="1" applyFill="1" applyBorder="1" applyAlignment="1">
      <alignment vertical="center" wrapText="1"/>
    </xf>
    <xf numFmtId="0" fontId="21" fillId="18" borderId="20" xfId="1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/>
    </xf>
    <xf numFmtId="0" fontId="3" fillId="18" borderId="25" xfId="0" applyFont="1" applyFill="1" applyBorder="1" applyAlignment="1">
      <alignment horizontal="center" vertical="center"/>
    </xf>
    <xf numFmtId="0" fontId="19" fillId="18" borderId="28" xfId="0" applyFont="1" applyFill="1" applyBorder="1" applyAlignment="1">
      <alignment horizontal="center" vertical="center"/>
    </xf>
    <xf numFmtId="0" fontId="3" fillId="18" borderId="28" xfId="0" applyFont="1" applyFill="1" applyBorder="1" applyAlignment="1">
      <alignment horizontal="center" vertical="center"/>
    </xf>
    <xf numFmtId="0" fontId="19" fillId="18" borderId="20" xfId="0" applyFont="1" applyFill="1" applyBorder="1" applyAlignment="1">
      <alignment horizontal="center" vertical="center"/>
    </xf>
    <xf numFmtId="0" fontId="3" fillId="18" borderId="20" xfId="0" applyFont="1" applyFill="1" applyBorder="1" applyAlignment="1">
      <alignment horizontal="center" vertical="center"/>
    </xf>
    <xf numFmtId="0" fontId="9" fillId="18" borderId="58" xfId="0" applyFont="1" applyFill="1" applyBorder="1" applyAlignment="1">
      <alignment horizontal="center" vertical="center"/>
    </xf>
    <xf numFmtId="0" fontId="9" fillId="18" borderId="59" xfId="0" applyFont="1" applyFill="1" applyBorder="1" applyAlignment="1">
      <alignment horizontal="center" vertical="center"/>
    </xf>
    <xf numFmtId="0" fontId="9" fillId="18" borderId="60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1" fontId="28" fillId="8" borderId="24" xfId="0" applyNumberFormat="1" applyFont="1" applyFill="1" applyBorder="1" applyAlignment="1">
      <alignment horizontal="center" vertical="center"/>
    </xf>
    <xf numFmtId="1" fontId="28" fillId="8" borderId="27" xfId="0" applyNumberFormat="1" applyFont="1" applyFill="1" applyBorder="1" applyAlignment="1">
      <alignment horizontal="center" vertical="center"/>
    </xf>
    <xf numFmtId="1" fontId="26" fillId="14" borderId="36" xfId="0" applyNumberFormat="1" applyFont="1" applyFill="1" applyBorder="1" applyAlignment="1">
      <alignment horizontal="center" vertical="center"/>
    </xf>
    <xf numFmtId="1" fontId="28" fillId="0" borderId="23" xfId="0" applyNumberFormat="1" applyFont="1" applyBorder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1" fontId="28" fillId="8" borderId="30" xfId="0" applyNumberFormat="1" applyFont="1" applyFill="1" applyBorder="1" applyAlignment="1">
      <alignment horizontal="center" vertical="center"/>
    </xf>
    <xf numFmtId="1" fontId="28" fillId="8" borderId="32" xfId="0" applyNumberFormat="1" applyFont="1" applyFill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1" fontId="28" fillId="8" borderId="51" xfId="0" applyNumberFormat="1" applyFont="1" applyFill="1" applyBorder="1" applyAlignment="1">
      <alignment horizontal="center" vertical="center"/>
    </xf>
    <xf numFmtId="0" fontId="28" fillId="10" borderId="53" xfId="0" applyFont="1" applyFill="1" applyBorder="1" applyAlignment="1">
      <alignment horizontal="center" vertical="center"/>
    </xf>
    <xf numFmtId="0" fontId="28" fillId="10" borderId="56" xfId="0" applyFont="1" applyFill="1" applyBorder="1" applyAlignment="1">
      <alignment horizontal="center" vertical="center"/>
    </xf>
    <xf numFmtId="1" fontId="26" fillId="14" borderId="57" xfId="0" applyNumberFormat="1" applyFont="1" applyFill="1" applyBorder="1" applyAlignment="1">
      <alignment horizontal="center" vertical="center"/>
    </xf>
    <xf numFmtId="165" fontId="28" fillId="13" borderId="26" xfId="0" applyNumberFormat="1" applyFont="1" applyFill="1" applyBorder="1" applyAlignment="1">
      <alignment horizontal="center" vertical="center"/>
    </xf>
    <xf numFmtId="165" fontId="28" fillId="13" borderId="29" xfId="0" applyNumberFormat="1" applyFont="1" applyFill="1" applyBorder="1" applyAlignment="1">
      <alignment horizontal="center" vertical="center"/>
    </xf>
    <xf numFmtId="165" fontId="26" fillId="0" borderId="23" xfId="0" applyNumberFormat="1" applyFont="1" applyBorder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165" fontId="28" fillId="13" borderId="31" xfId="0" applyNumberFormat="1" applyFont="1" applyFill="1" applyBorder="1" applyAlignment="1">
      <alignment horizontal="center" vertical="center"/>
    </xf>
    <xf numFmtId="165" fontId="28" fillId="13" borderId="33" xfId="0" applyNumberFormat="1" applyFont="1" applyFill="1" applyBorder="1" applyAlignment="1">
      <alignment horizontal="center" vertical="center"/>
    </xf>
    <xf numFmtId="165" fontId="26" fillId="0" borderId="2" xfId="0" applyNumberFormat="1" applyFont="1" applyBorder="1" applyAlignment="1">
      <alignment horizontal="center" vertical="center"/>
    </xf>
    <xf numFmtId="165" fontId="28" fillId="13" borderId="52" xfId="0" applyNumberFormat="1" applyFont="1" applyFill="1" applyBorder="1" applyAlignment="1">
      <alignment horizontal="center" vertical="center"/>
    </xf>
    <xf numFmtId="165" fontId="28" fillId="13" borderId="54" xfId="0" applyNumberFormat="1" applyFont="1" applyFill="1" applyBorder="1" applyAlignment="1">
      <alignment horizontal="center" vertical="center"/>
    </xf>
    <xf numFmtId="165" fontId="28" fillId="13" borderId="55" xfId="0" applyNumberFormat="1" applyFont="1" applyFill="1" applyBorder="1" applyAlignment="1">
      <alignment horizontal="center" vertical="center"/>
    </xf>
    <xf numFmtId="1" fontId="28" fillId="8" borderId="43" xfId="0" applyNumberFormat="1" applyFont="1" applyFill="1" applyBorder="1" applyAlignment="1">
      <alignment horizontal="left" vertical="top" wrapText="1"/>
    </xf>
    <xf numFmtId="1" fontId="28" fillId="8" borderId="44" xfId="0" applyNumberFormat="1" applyFont="1" applyFill="1" applyBorder="1" applyAlignment="1">
      <alignment horizontal="left" vertical="top" wrapText="1"/>
    </xf>
    <xf numFmtId="1" fontId="28" fillId="8" borderId="45" xfId="0" applyNumberFormat="1" applyFont="1" applyFill="1" applyBorder="1" applyAlignment="1">
      <alignment horizontal="left" vertical="top" wrapText="1"/>
    </xf>
    <xf numFmtId="1" fontId="28" fillId="8" borderId="46" xfId="0" applyNumberFormat="1" applyFont="1" applyFill="1" applyBorder="1" applyAlignment="1">
      <alignment horizontal="left" vertical="top" wrapText="1"/>
    </xf>
    <xf numFmtId="1" fontId="28" fillId="8" borderId="0" xfId="0" applyNumberFormat="1" applyFont="1" applyFill="1" applyAlignment="1">
      <alignment horizontal="left" vertical="top" wrapText="1"/>
    </xf>
    <xf numFmtId="1" fontId="28" fillId="8" borderId="47" xfId="0" applyNumberFormat="1" applyFont="1" applyFill="1" applyBorder="1" applyAlignment="1">
      <alignment horizontal="left" vertical="top" wrapText="1"/>
    </xf>
    <xf numFmtId="1" fontId="28" fillId="8" borderId="48" xfId="0" applyNumberFormat="1" applyFont="1" applyFill="1" applyBorder="1" applyAlignment="1">
      <alignment horizontal="left" vertical="top" wrapText="1"/>
    </xf>
    <xf numFmtId="1" fontId="28" fillId="8" borderId="49" xfId="0" applyNumberFormat="1" applyFont="1" applyFill="1" applyBorder="1" applyAlignment="1">
      <alignment horizontal="left" vertical="top" wrapText="1"/>
    </xf>
    <xf numFmtId="1" fontId="28" fillId="8" borderId="50" xfId="0" applyNumberFormat="1" applyFont="1" applyFill="1" applyBorder="1" applyAlignment="1">
      <alignment horizontal="left" vertical="top" wrapText="1"/>
    </xf>
    <xf numFmtId="0" fontId="9" fillId="4" borderId="66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3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26" fillId="8" borderId="16" xfId="0" applyFont="1" applyFill="1" applyBorder="1" applyAlignment="1">
      <alignment horizontal="center" vertical="center" wrapText="1"/>
    </xf>
    <xf numFmtId="0" fontId="27" fillId="9" borderId="19" xfId="0" applyFont="1" applyFill="1" applyBorder="1"/>
    <xf numFmtId="0" fontId="26" fillId="11" borderId="17" xfId="0" applyFont="1" applyFill="1" applyBorder="1" applyAlignment="1">
      <alignment horizontal="center" vertical="center" wrapText="1"/>
    </xf>
    <xf numFmtId="0" fontId="27" fillId="12" borderId="21" xfId="0" applyFont="1" applyFill="1" applyBorder="1"/>
    <xf numFmtId="0" fontId="9" fillId="4" borderId="64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21" fillId="18" borderId="25" xfId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22" fillId="0" borderId="3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94D61"/>
      <color rgb="FF236C89"/>
      <color rgb="FFB5E2F7"/>
      <color rgb="FF9BDBF7"/>
      <color rgb="FFA9CCDE"/>
      <color rgb="FF5D98AA"/>
      <color rgb="FF59B1E0"/>
      <color rgb="FF4F9DC5"/>
      <color rgb="FF3E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steocertus.com/product-category/osti-lok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osteocertus.co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33132</xdr:rowOff>
    </xdr:from>
    <xdr:ext cx="2533650" cy="714375"/>
    <xdr:pic>
      <xdr:nvPicPr>
        <xdr:cNvPr id="2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b="5063"/>
        <a:stretch/>
      </xdr:blipFill>
      <xdr:spPr>
        <a:xfrm>
          <a:off x="0" y="33132"/>
          <a:ext cx="2533650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1095375</xdr:colOff>
      <xdr:row>0</xdr:row>
      <xdr:rowOff>104775</xdr:rowOff>
    </xdr:from>
    <xdr:ext cx="2114550" cy="628650"/>
    <xdr:pic>
      <xdr:nvPicPr>
        <xdr:cNvPr id="3" name="image2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77075" y="104775"/>
          <a:ext cx="2114550" cy="628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steocertus.com/product/cs27-100-30/" TargetMode="External"/><Relationship Id="rId21" Type="http://schemas.openxmlformats.org/officeDocument/2006/relationships/hyperlink" Target="https://osteocertus.com/product/pmhs-100-high-strength-medium-plate/" TargetMode="External"/><Relationship Id="rId42" Type="http://schemas.openxmlformats.org/officeDocument/2006/relationships/hyperlink" Target="https://osteocertus.com/product/to15sq-104r-tplo-plate-small-narrow-right/" TargetMode="External"/><Relationship Id="rId63" Type="http://schemas.openxmlformats.org/officeDocument/2006/relationships/hyperlink" Target="https://osteocertus.com/product/ls35-100-20/" TargetMode="External"/><Relationship Id="rId84" Type="http://schemas.openxmlformats.org/officeDocument/2006/relationships/hyperlink" Target="https://osteocertus.com/product/cs35-101-26-compression-screw-3-5mm-x-26mm/" TargetMode="External"/><Relationship Id="rId138" Type="http://schemas.openxmlformats.org/officeDocument/2006/relationships/hyperlink" Target="https://osteocertus.com/product/cs24-101-24-compression-screw-2-4mm-x-24mm/" TargetMode="External"/><Relationship Id="rId159" Type="http://schemas.openxmlformats.org/officeDocument/2006/relationships/hyperlink" Target="https://osteocertus.com/product/mpc-150-multi-purpose-case/" TargetMode="External"/><Relationship Id="rId107" Type="http://schemas.openxmlformats.org/officeDocument/2006/relationships/hyperlink" Target="https://osteocertus.com/product/cs27-100-10/" TargetMode="External"/><Relationship Id="rId11" Type="http://schemas.openxmlformats.org/officeDocument/2006/relationships/hyperlink" Target="https://osteocertus.com/product/osti-lok-fracture-short-tplo-plate-set/" TargetMode="External"/><Relationship Id="rId32" Type="http://schemas.openxmlformats.org/officeDocument/2006/relationships/hyperlink" Target="https://osteocertus.com/product/tplo-plate-medium-right/" TargetMode="External"/><Relationship Id="rId53" Type="http://schemas.openxmlformats.org/officeDocument/2006/relationships/hyperlink" Target="https://osteocertus.com/product/p8h2q-69-tta-plate-8sl-ol/" TargetMode="External"/><Relationship Id="rId74" Type="http://schemas.openxmlformats.org/officeDocument/2006/relationships/hyperlink" Target="https://osteocertus.com/product/ls35-101-45-locking-screw-3-5mm-x-45mm/" TargetMode="External"/><Relationship Id="rId128" Type="http://schemas.openxmlformats.org/officeDocument/2006/relationships/hyperlink" Target="https://osteocertus.com/product/ls24-101-20-locking-screw-2-4mm-x-20mm/" TargetMode="External"/><Relationship Id="rId149" Type="http://schemas.openxmlformats.org/officeDocument/2006/relationships/hyperlink" Target="https://osteocertus.com/product/medium-angled-grip-nut/" TargetMode="External"/><Relationship Id="rId5" Type="http://schemas.openxmlformats.org/officeDocument/2006/relationships/hyperlink" Target="https://osteocertus.com/product/osti-lok-fracture-standard-set-9-plates-154-screws-instruments-case/" TargetMode="External"/><Relationship Id="rId95" Type="http://schemas.openxmlformats.org/officeDocument/2006/relationships/hyperlink" Target="https://osteocertus.com/product/ls27-100-10/" TargetMode="External"/><Relationship Id="rId160" Type="http://schemas.openxmlformats.org/officeDocument/2006/relationships/hyperlink" Target="https://osteocertus.com/product/ssc-150-single-surgery-case/" TargetMode="External"/><Relationship Id="rId22" Type="http://schemas.openxmlformats.org/officeDocument/2006/relationships/hyperlink" Target="https://osteocertus.com/product/plhs-100-high-strength-large-plate/" TargetMode="External"/><Relationship Id="rId43" Type="http://schemas.openxmlformats.org/officeDocument/2006/relationships/hyperlink" Target="https://osteocertus.com/product/to18mq-104l-tplo-plate-medium-narrow-left/" TargetMode="External"/><Relationship Id="rId64" Type="http://schemas.openxmlformats.org/officeDocument/2006/relationships/hyperlink" Target="https://osteocertus.com/product/ls35-100-22/" TargetMode="External"/><Relationship Id="rId118" Type="http://schemas.openxmlformats.org/officeDocument/2006/relationships/hyperlink" Target="https://osteocertus.com/product/cs27-100-32/" TargetMode="External"/><Relationship Id="rId139" Type="http://schemas.openxmlformats.org/officeDocument/2006/relationships/hyperlink" Target="https://osteocertus.com/product/cs24-101-26-compression-screw-2-4mm-x-26mm-copy/" TargetMode="External"/><Relationship Id="rId85" Type="http://schemas.openxmlformats.org/officeDocument/2006/relationships/hyperlink" Target="https://osteocertus.com/product/cs35-101-28-compression-screw-3-5mm-x-28mm/" TargetMode="External"/><Relationship Id="rId150" Type="http://schemas.openxmlformats.org/officeDocument/2006/relationships/hyperlink" Target="https://osteocertus.com/product/large-angled-grip-nut/" TargetMode="External"/><Relationship Id="rId12" Type="http://schemas.openxmlformats.org/officeDocument/2006/relationships/hyperlink" Target="https://osteocertus.com/product/osti-lok-instrument-set/" TargetMode="External"/><Relationship Id="rId17" Type="http://schemas.openxmlformats.org/officeDocument/2006/relationships/hyperlink" Target="https://osteocertus.com/product/16-hole-small-plate/" TargetMode="External"/><Relationship Id="rId33" Type="http://schemas.openxmlformats.org/officeDocument/2006/relationships/hyperlink" Target="https://osteocertus.com/product/tplo-plate-large-left/" TargetMode="External"/><Relationship Id="rId38" Type="http://schemas.openxmlformats.org/officeDocument/2006/relationships/hyperlink" Target="https://osteocertus.com/product/to2225qs-104r-tplo-plate-medium-short-right/" TargetMode="External"/><Relationship Id="rId59" Type="http://schemas.openxmlformats.org/officeDocument/2006/relationships/hyperlink" Target="https://osteocertus.com/product/ls35-100-12/" TargetMode="External"/><Relationship Id="rId103" Type="http://schemas.openxmlformats.org/officeDocument/2006/relationships/hyperlink" Target="https://osteocertus.com/product/ls27-101-26-locking-screw-2-7mm-x-26mm/" TargetMode="External"/><Relationship Id="rId108" Type="http://schemas.openxmlformats.org/officeDocument/2006/relationships/hyperlink" Target="https://osteocertus.com/product/cs27-100-12/" TargetMode="External"/><Relationship Id="rId124" Type="http://schemas.openxmlformats.org/officeDocument/2006/relationships/hyperlink" Target="https://osteocertus.com/product/ls24-101-12-locking-screw-2-4mm-x-12mm/" TargetMode="External"/><Relationship Id="rId129" Type="http://schemas.openxmlformats.org/officeDocument/2006/relationships/hyperlink" Target="https://osteocertus.com/product/ls24-101-22-locking-screw-2-4mm-x-22mm/" TargetMode="External"/><Relationship Id="rId54" Type="http://schemas.openxmlformats.org/officeDocument/2006/relationships/hyperlink" Target="https://osteocertus.com/product/p8h2q-63-tta-plate-8sm-ol/" TargetMode="External"/><Relationship Id="rId70" Type="http://schemas.openxmlformats.org/officeDocument/2006/relationships/hyperlink" Target="https://osteocertus.com/product/ls35-100-34/" TargetMode="External"/><Relationship Id="rId75" Type="http://schemas.openxmlformats.org/officeDocument/2006/relationships/hyperlink" Target="https://osteocertus.com/product/ls35-101-50-locking-screw-3-5mm-x-50mm/" TargetMode="External"/><Relationship Id="rId91" Type="http://schemas.openxmlformats.org/officeDocument/2006/relationships/hyperlink" Target="https://osteocertus.com/product/cs35-101-40-compression-screw-3-5mm-x-40mm/" TargetMode="External"/><Relationship Id="rId96" Type="http://schemas.openxmlformats.org/officeDocument/2006/relationships/hyperlink" Target="https://osteocertus.com/product/ls27-100-12/" TargetMode="External"/><Relationship Id="rId140" Type="http://schemas.openxmlformats.org/officeDocument/2006/relationships/hyperlink" Target="https://osteocertus.com/product/cs24-101-28-compression-screw-2-4mm-x-28mm/" TargetMode="External"/><Relationship Id="rId145" Type="http://schemas.openxmlformats.org/officeDocument/2006/relationships/hyperlink" Target="https://osteocertus.com/product/ao-t10-driver-bit/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s://osteocertus.com/product/osti-lok-fracture-lean-set-6-plates-89-screws-instruments-case/" TargetMode="External"/><Relationship Id="rId6" Type="http://schemas.openxmlformats.org/officeDocument/2006/relationships/hyperlink" Target="https://osteocertus.com/product/tplo-lean-set-6-tplo-plates-50-screws-instruments/" TargetMode="External"/><Relationship Id="rId23" Type="http://schemas.openxmlformats.org/officeDocument/2006/relationships/hyperlink" Target="https://osteocertus.com/product/pssbq-104-short-bridge-small-plate-quad/" TargetMode="External"/><Relationship Id="rId28" Type="http://schemas.openxmlformats.org/officeDocument/2006/relationships/hyperlink" Target="https://osteocertus.com/product/cplq-104/" TargetMode="External"/><Relationship Id="rId49" Type="http://schemas.openxmlformats.org/officeDocument/2006/relationships/hyperlink" Target="https://osteocertus.com/product/px4-16-tta-plate-4s-mini/" TargetMode="External"/><Relationship Id="rId114" Type="http://schemas.openxmlformats.org/officeDocument/2006/relationships/hyperlink" Target="https://osteocertus.com/product/cs27-100-24/" TargetMode="External"/><Relationship Id="rId119" Type="http://schemas.openxmlformats.org/officeDocument/2006/relationships/hyperlink" Target="https://osteocertus.com/product/cs27-100-34/" TargetMode="External"/><Relationship Id="rId44" Type="http://schemas.openxmlformats.org/officeDocument/2006/relationships/hyperlink" Target="https://osteocertus.com/product/to18mq-104r-tplo-plate-medium-narrow-right/" TargetMode="External"/><Relationship Id="rId60" Type="http://schemas.openxmlformats.org/officeDocument/2006/relationships/hyperlink" Target="https://osteocertus.com/product/ls35-100-14/" TargetMode="External"/><Relationship Id="rId65" Type="http://schemas.openxmlformats.org/officeDocument/2006/relationships/hyperlink" Target="https://osteocertus.com/product/ls35-100-24/" TargetMode="External"/><Relationship Id="rId81" Type="http://schemas.openxmlformats.org/officeDocument/2006/relationships/hyperlink" Target="https://osteocertus.com/product/cs35-101-20-compression-screw-3-5mm-x-20mm/" TargetMode="External"/><Relationship Id="rId86" Type="http://schemas.openxmlformats.org/officeDocument/2006/relationships/hyperlink" Target="https://osteocertus.com/product/cs35-101-30-compression-screw-3-5mm-x-30mm/" TargetMode="External"/><Relationship Id="rId130" Type="http://schemas.openxmlformats.org/officeDocument/2006/relationships/hyperlink" Target="https://osteocertus.com/product/ls24-101-24-locking-screw-2-4mm-x-24mm/" TargetMode="External"/><Relationship Id="rId135" Type="http://schemas.openxmlformats.org/officeDocument/2006/relationships/hyperlink" Target="https://osteocertus.com/product/cs24-101-18-compression-screw-2-4mm-x-18mm/" TargetMode="External"/><Relationship Id="rId151" Type="http://schemas.openxmlformats.org/officeDocument/2006/relationships/hyperlink" Target="https://osteocertus.com/product/small-grip-nut/" TargetMode="External"/><Relationship Id="rId156" Type="http://schemas.openxmlformats.org/officeDocument/2006/relationships/hyperlink" Target="https://osteocertus.com/product/sagittal-grip-nut-handle/" TargetMode="External"/><Relationship Id="rId13" Type="http://schemas.openxmlformats.org/officeDocument/2006/relationships/hyperlink" Target="https://osteocertus.com/product/osti-lok-instrument-set/" TargetMode="External"/><Relationship Id="rId18" Type="http://schemas.openxmlformats.org/officeDocument/2006/relationships/hyperlink" Target="https://osteocertus.com/product/16-hole-medium-plate/" TargetMode="External"/><Relationship Id="rId39" Type="http://schemas.openxmlformats.org/officeDocument/2006/relationships/hyperlink" Target="https://osteocertus.com/product/to2730qs-104l-tplo-plate-large-short-left/" TargetMode="External"/><Relationship Id="rId109" Type="http://schemas.openxmlformats.org/officeDocument/2006/relationships/hyperlink" Target="https://osteocertus.com/product/cs27-100-14/" TargetMode="External"/><Relationship Id="rId34" Type="http://schemas.openxmlformats.org/officeDocument/2006/relationships/hyperlink" Target="https://osteocertus.com/product/tplo-plate-large-right/" TargetMode="External"/><Relationship Id="rId50" Type="http://schemas.openxmlformats.org/officeDocument/2006/relationships/hyperlink" Target="https://osteocertus.com/product/px4-21-tta-plate-4m-mini/" TargetMode="External"/><Relationship Id="rId55" Type="http://schemas.openxmlformats.org/officeDocument/2006/relationships/hyperlink" Target="https://osteocertus.com/product/p7h2q-57-tta-plate-7sl-mini-ol/" TargetMode="External"/><Relationship Id="rId76" Type="http://schemas.openxmlformats.org/officeDocument/2006/relationships/hyperlink" Target="https://osteocertus.com/product/cs35-101-10-compression-screw-3-5mm-x-10mm/" TargetMode="External"/><Relationship Id="rId97" Type="http://schemas.openxmlformats.org/officeDocument/2006/relationships/hyperlink" Target="https://osteocertus.com/product/ls27-100-14/" TargetMode="External"/><Relationship Id="rId104" Type="http://schemas.openxmlformats.org/officeDocument/2006/relationships/hyperlink" Target="https://osteocertus.com/product/ls27-101-28-locking-screw-2-7mm-x-28mm/" TargetMode="External"/><Relationship Id="rId120" Type="http://schemas.openxmlformats.org/officeDocument/2006/relationships/hyperlink" Target="https://osteocertus.com/product/cs27-100-36/" TargetMode="External"/><Relationship Id="rId125" Type="http://schemas.openxmlformats.org/officeDocument/2006/relationships/hyperlink" Target="https://osteocertus.com/product/ls24-101-14-locking-screw-2-4mm-x-14mm/" TargetMode="External"/><Relationship Id="rId141" Type="http://schemas.openxmlformats.org/officeDocument/2006/relationships/hyperlink" Target="https://osteocertus.com/product/cs24-101-30-compression-screw-2-4mm-x-30mm/" TargetMode="External"/><Relationship Id="rId146" Type="http://schemas.openxmlformats.org/officeDocument/2006/relationships/hyperlink" Target="https://osteocertus.com/product/dgl-100/" TargetMode="External"/><Relationship Id="rId7" Type="http://schemas.openxmlformats.org/officeDocument/2006/relationships/hyperlink" Target="https://osteocertus.com/product/tplo-lean-set-6-tplo-plates-50-screws-instruments/" TargetMode="External"/><Relationship Id="rId71" Type="http://schemas.openxmlformats.org/officeDocument/2006/relationships/hyperlink" Target="https://osteocertus.com/product/ls35-100-36-2/" TargetMode="External"/><Relationship Id="rId92" Type="http://schemas.openxmlformats.org/officeDocument/2006/relationships/hyperlink" Target="https://osteocertus.com/product/cs35-101-45-compression-screw-3-5mm-x-45mm/" TargetMode="External"/><Relationship Id="rId162" Type="http://schemas.openxmlformats.org/officeDocument/2006/relationships/drawing" Target="../drawings/drawing1.xml"/><Relationship Id="rId2" Type="http://schemas.openxmlformats.org/officeDocument/2006/relationships/hyperlink" Target="https://osteocertus.com/product/osti-lok-fracture-lean-set-6-plates-89-screws-instruments-case/" TargetMode="External"/><Relationship Id="rId29" Type="http://schemas.openxmlformats.org/officeDocument/2006/relationships/hyperlink" Target="https://osteocertus.com/product/tplo-plate-small-left/" TargetMode="External"/><Relationship Id="rId24" Type="http://schemas.openxmlformats.org/officeDocument/2006/relationships/hyperlink" Target="https://osteocertus.com/product/pmsbq-104-short-bridge-medium-plate-quad/" TargetMode="External"/><Relationship Id="rId40" Type="http://schemas.openxmlformats.org/officeDocument/2006/relationships/hyperlink" Target="https://osteocertus.com/product/to2730qs-104r-tplo-plate-large-short-right/" TargetMode="External"/><Relationship Id="rId45" Type="http://schemas.openxmlformats.org/officeDocument/2006/relationships/hyperlink" Target="https://osteocertus.com/product/to21lq-104l-tplo-plate-large-narrow-left/" TargetMode="External"/><Relationship Id="rId66" Type="http://schemas.openxmlformats.org/officeDocument/2006/relationships/hyperlink" Target="https://osteocertus.com/product/ls35-100-26/" TargetMode="External"/><Relationship Id="rId87" Type="http://schemas.openxmlformats.org/officeDocument/2006/relationships/hyperlink" Target="https://osteocertus.com/product/cs35-101-32-compression-screw-3-5mm-x-32mm/" TargetMode="External"/><Relationship Id="rId110" Type="http://schemas.openxmlformats.org/officeDocument/2006/relationships/hyperlink" Target="https://osteocertus.com/product/cs27-100-16/" TargetMode="External"/><Relationship Id="rId115" Type="http://schemas.openxmlformats.org/officeDocument/2006/relationships/hyperlink" Target="https://osteocertus.com/product/cs27-100-26/" TargetMode="External"/><Relationship Id="rId131" Type="http://schemas.openxmlformats.org/officeDocument/2006/relationships/hyperlink" Target="https://osteocertus.com/product/cs24-101-10-compression-screw-2-4mm-x-10mm/" TargetMode="External"/><Relationship Id="rId136" Type="http://schemas.openxmlformats.org/officeDocument/2006/relationships/hyperlink" Target="https://osteocertus.com/product/cs24-101-20-compression-screw-2-4mm-x-20mm/" TargetMode="External"/><Relationship Id="rId157" Type="http://schemas.openxmlformats.org/officeDocument/2006/relationships/hyperlink" Target="https://osteocertus.com/product/scrwtray-150-screws-instruments-tray/" TargetMode="External"/><Relationship Id="rId61" Type="http://schemas.openxmlformats.org/officeDocument/2006/relationships/hyperlink" Target="https://osteocertus.com/product/ls35-100-16/" TargetMode="External"/><Relationship Id="rId82" Type="http://schemas.openxmlformats.org/officeDocument/2006/relationships/hyperlink" Target="https://osteocertus.com/product/cs35-101-22-compression-screw-3-5mm-x-22mm/" TargetMode="External"/><Relationship Id="rId152" Type="http://schemas.openxmlformats.org/officeDocument/2006/relationships/hyperlink" Target="https://osteocertus.com/product/medium-grip-nut/" TargetMode="External"/><Relationship Id="rId19" Type="http://schemas.openxmlformats.org/officeDocument/2006/relationships/hyperlink" Target="https://osteocertus.com/product/16-hole-large-plate/" TargetMode="External"/><Relationship Id="rId14" Type="http://schemas.openxmlformats.org/officeDocument/2006/relationships/hyperlink" Target="https://osteocertus.com/product-category/osti-lok/sets/" TargetMode="External"/><Relationship Id="rId30" Type="http://schemas.openxmlformats.org/officeDocument/2006/relationships/hyperlink" Target="https://osteocertus.com/product/tplo-plate-small-right/" TargetMode="External"/><Relationship Id="rId35" Type="http://schemas.openxmlformats.org/officeDocument/2006/relationships/hyperlink" Target="https://osteocertus.com/product/to1821qs-104l-tplo-plate-small-short-left/" TargetMode="External"/><Relationship Id="rId56" Type="http://schemas.openxmlformats.org/officeDocument/2006/relationships/hyperlink" Target="https://osteocertus.com/product/p7h1q-42-tta-plate-7l-mini-ol/" TargetMode="External"/><Relationship Id="rId77" Type="http://schemas.openxmlformats.org/officeDocument/2006/relationships/hyperlink" Target="https://osteocertus.com/product/cs35-101-12-compression-screw-3-5mm-x-12mm/" TargetMode="External"/><Relationship Id="rId100" Type="http://schemas.openxmlformats.org/officeDocument/2006/relationships/hyperlink" Target="https://osteocertus.com/product/ls27-100-20/" TargetMode="External"/><Relationship Id="rId105" Type="http://schemas.openxmlformats.org/officeDocument/2006/relationships/hyperlink" Target="https://osteocertus.com/product/ls27-101-30-locking-screw-2-7mm-x-30mm/" TargetMode="External"/><Relationship Id="rId126" Type="http://schemas.openxmlformats.org/officeDocument/2006/relationships/hyperlink" Target="https://osteocertus.com/product/ls24-101-16-locking-screw-2-4mm-x-16mm/" TargetMode="External"/><Relationship Id="rId147" Type="http://schemas.openxmlformats.org/officeDocument/2006/relationships/hyperlink" Target="https://osteocertus.com/product/sg40-110/" TargetMode="External"/><Relationship Id="rId8" Type="http://schemas.openxmlformats.org/officeDocument/2006/relationships/hyperlink" Target="https://osteocertus.com/product/osti-lok-short-plates-tplo-set/" TargetMode="External"/><Relationship Id="rId51" Type="http://schemas.openxmlformats.org/officeDocument/2006/relationships/hyperlink" Target="https://osteocertus.com/product/px4-25-tta-plate-4l-mini/" TargetMode="External"/><Relationship Id="rId72" Type="http://schemas.openxmlformats.org/officeDocument/2006/relationships/hyperlink" Target="https://osteocertus.com/product/ls35-100-38/" TargetMode="External"/><Relationship Id="rId93" Type="http://schemas.openxmlformats.org/officeDocument/2006/relationships/hyperlink" Target="https://osteocertus.com/product/cs35-101-50-compression-screw-3-5mm-x-50mm/" TargetMode="External"/><Relationship Id="rId98" Type="http://schemas.openxmlformats.org/officeDocument/2006/relationships/hyperlink" Target="https://osteocertus.com/product/ls27-100-16/" TargetMode="External"/><Relationship Id="rId121" Type="http://schemas.openxmlformats.org/officeDocument/2006/relationships/hyperlink" Target="https://osteocertus.com/product/cs27-100-38/" TargetMode="External"/><Relationship Id="rId142" Type="http://schemas.openxmlformats.org/officeDocument/2006/relationships/hyperlink" Target="https://osteocertus.com/product/ao-drill-bit-2-7-mm-screw/" TargetMode="External"/><Relationship Id="rId3" Type="http://schemas.openxmlformats.org/officeDocument/2006/relationships/hyperlink" Target="https://osteocertus.com/product/osti-lok-fracture-lean-set-6-plates-89-screws-instruments-case/" TargetMode="External"/><Relationship Id="rId25" Type="http://schemas.openxmlformats.org/officeDocument/2006/relationships/hyperlink" Target="https://osteocertus.com/product/plsbq-104-short-bridge-large-plate-quad/" TargetMode="External"/><Relationship Id="rId46" Type="http://schemas.openxmlformats.org/officeDocument/2006/relationships/hyperlink" Target="https://osteocertus.com/product/to21lq-104r-tplo-plate-large-narrow-right/" TargetMode="External"/><Relationship Id="rId67" Type="http://schemas.openxmlformats.org/officeDocument/2006/relationships/hyperlink" Target="https://osteocertus.com/product/ls35-100-28/" TargetMode="External"/><Relationship Id="rId116" Type="http://schemas.openxmlformats.org/officeDocument/2006/relationships/hyperlink" Target="https://osteocertus.com/product/cs27-100-28/" TargetMode="External"/><Relationship Id="rId137" Type="http://schemas.openxmlformats.org/officeDocument/2006/relationships/hyperlink" Target="https://osteocertus.com/product/cs24-101-22-compression-screw-2-4mm-x-22mm/" TargetMode="External"/><Relationship Id="rId158" Type="http://schemas.openxmlformats.org/officeDocument/2006/relationships/hyperlink" Target="https://osteocertus.com/product/ttatray-150-tta-plates-wedges-instruments-tray/" TargetMode="External"/><Relationship Id="rId20" Type="http://schemas.openxmlformats.org/officeDocument/2006/relationships/hyperlink" Target="https://osteocertus.com/product/pshs-100-high-strength-small-plate/" TargetMode="External"/><Relationship Id="rId41" Type="http://schemas.openxmlformats.org/officeDocument/2006/relationships/hyperlink" Target="https://osteocertus.com/product/to15sq-104l-tplo-plate-small-narrow-left/" TargetMode="External"/><Relationship Id="rId62" Type="http://schemas.openxmlformats.org/officeDocument/2006/relationships/hyperlink" Target="https://osteocertus.com/product/ls35-100-18/" TargetMode="External"/><Relationship Id="rId83" Type="http://schemas.openxmlformats.org/officeDocument/2006/relationships/hyperlink" Target="https://osteocertus.com/product/cs35-101-24-compression-screw-3-5mm-x-24mm/" TargetMode="External"/><Relationship Id="rId88" Type="http://schemas.openxmlformats.org/officeDocument/2006/relationships/hyperlink" Target="https://osteocertus.com/product/cs35-101-34-compression-screw-3-5mm-x-34mm/" TargetMode="External"/><Relationship Id="rId111" Type="http://schemas.openxmlformats.org/officeDocument/2006/relationships/hyperlink" Target="https://osteocertus.com/product/cs27-100-18/" TargetMode="External"/><Relationship Id="rId132" Type="http://schemas.openxmlformats.org/officeDocument/2006/relationships/hyperlink" Target="https://osteocertus.com/product/cs24-101-12-compression-screw-2-4mm-x-12mm/" TargetMode="External"/><Relationship Id="rId153" Type="http://schemas.openxmlformats.org/officeDocument/2006/relationships/hyperlink" Target="https://osteocertus.com/product/large-grip-nut/" TargetMode="External"/><Relationship Id="rId15" Type="http://schemas.openxmlformats.org/officeDocument/2006/relationships/hyperlink" Target="https://osteocertus.com/product-category/osti-lok/sets/" TargetMode="External"/><Relationship Id="rId36" Type="http://schemas.openxmlformats.org/officeDocument/2006/relationships/hyperlink" Target="https://osteocertus.com/product/to1821qs-104r-tplo-plate-small-short-right/" TargetMode="External"/><Relationship Id="rId57" Type="http://schemas.openxmlformats.org/officeDocument/2006/relationships/hyperlink" Target="https://osteocertus.com/product/p7h1q-39-tta-plate-7m-mini-ol/" TargetMode="External"/><Relationship Id="rId106" Type="http://schemas.openxmlformats.org/officeDocument/2006/relationships/hyperlink" Target="https://osteocertus.com/product/ls27-101-32-locking-screw-2-7mm-x-32mm/" TargetMode="External"/><Relationship Id="rId127" Type="http://schemas.openxmlformats.org/officeDocument/2006/relationships/hyperlink" Target="https://osteocertus.com/product/ls24-101-18-locking-screw-2-4mm-x-18mm/" TargetMode="External"/><Relationship Id="rId10" Type="http://schemas.openxmlformats.org/officeDocument/2006/relationships/hyperlink" Target="https://osteocertus.com/product/osti-lok-fracture-short-tplo-plate-set/" TargetMode="External"/><Relationship Id="rId31" Type="http://schemas.openxmlformats.org/officeDocument/2006/relationships/hyperlink" Target="https://osteocertus.com/product/tplo-plate-medium-left/" TargetMode="External"/><Relationship Id="rId52" Type="http://schemas.openxmlformats.org/officeDocument/2006/relationships/hyperlink" Target="https://osteocertus.com/product/p7h1q-33-tta-plate-7s-mini-ol/" TargetMode="External"/><Relationship Id="rId73" Type="http://schemas.openxmlformats.org/officeDocument/2006/relationships/hyperlink" Target="https://osteocertus.com/product/ls35-100-40/" TargetMode="External"/><Relationship Id="rId78" Type="http://schemas.openxmlformats.org/officeDocument/2006/relationships/hyperlink" Target="https://osteocertus.com/product/cs35-101-14-compression-screw-3-5mm-x-14mm/" TargetMode="External"/><Relationship Id="rId94" Type="http://schemas.openxmlformats.org/officeDocument/2006/relationships/hyperlink" Target="https://osteocertus.com/product/ls27-100-08/" TargetMode="External"/><Relationship Id="rId99" Type="http://schemas.openxmlformats.org/officeDocument/2006/relationships/hyperlink" Target="https://osteocertus.com/product/ls27-100-18/" TargetMode="External"/><Relationship Id="rId101" Type="http://schemas.openxmlformats.org/officeDocument/2006/relationships/hyperlink" Target="https://osteocertus.com/product/ls27-100-22/" TargetMode="External"/><Relationship Id="rId122" Type="http://schemas.openxmlformats.org/officeDocument/2006/relationships/hyperlink" Target="https://osteocertus.com/product/cs27-100-40/" TargetMode="External"/><Relationship Id="rId143" Type="http://schemas.openxmlformats.org/officeDocument/2006/relationships/hyperlink" Target="https://osteocertus.com/product/ao-drill-bit-3-5-mm-screw/" TargetMode="External"/><Relationship Id="rId148" Type="http://schemas.openxmlformats.org/officeDocument/2006/relationships/hyperlink" Target="https://osteocertus.com/product/agns-100/" TargetMode="External"/><Relationship Id="rId4" Type="http://schemas.openxmlformats.org/officeDocument/2006/relationships/hyperlink" Target="https://osteocertus.com/product/osti-lok-fracture-standard-set-9-plates-154-screws-instruments-case/" TargetMode="External"/><Relationship Id="rId9" Type="http://schemas.openxmlformats.org/officeDocument/2006/relationships/hyperlink" Target="https://osteocertus.com/product/osti-lok-short-plates-tplo-set/" TargetMode="External"/><Relationship Id="rId26" Type="http://schemas.openxmlformats.org/officeDocument/2006/relationships/hyperlink" Target="https://osteocertus.com/product/cpsq-104/" TargetMode="External"/><Relationship Id="rId47" Type="http://schemas.openxmlformats.org/officeDocument/2006/relationships/hyperlink" Target="https://osteocertus.com/product/to24q-104l-tplo-plate-x-large-narrow-left/" TargetMode="External"/><Relationship Id="rId68" Type="http://schemas.openxmlformats.org/officeDocument/2006/relationships/hyperlink" Target="https://osteocertus.com/product/ls35-100-30/" TargetMode="External"/><Relationship Id="rId89" Type="http://schemas.openxmlformats.org/officeDocument/2006/relationships/hyperlink" Target="https://osteocertus.com/product/cs35-101-36-compression-screw-3-5mm-x-36mm/" TargetMode="External"/><Relationship Id="rId112" Type="http://schemas.openxmlformats.org/officeDocument/2006/relationships/hyperlink" Target="https://osteocertus.com/product/cs27-100-20/" TargetMode="External"/><Relationship Id="rId133" Type="http://schemas.openxmlformats.org/officeDocument/2006/relationships/hyperlink" Target="https://osteocertus.com/product/cs24-101-14-compression-screw-2-4mm-x-14mm/" TargetMode="External"/><Relationship Id="rId154" Type="http://schemas.openxmlformats.org/officeDocument/2006/relationships/hyperlink" Target="https://osteocertus.com/product/gnh-100/" TargetMode="External"/><Relationship Id="rId16" Type="http://schemas.openxmlformats.org/officeDocument/2006/relationships/hyperlink" Target="https://osteocertus.com/product-category/osti-lok/sets/" TargetMode="External"/><Relationship Id="rId37" Type="http://schemas.openxmlformats.org/officeDocument/2006/relationships/hyperlink" Target="https://osteocertus.com/product/to2225qs-104l-tplo-plate-medium-short-left/" TargetMode="External"/><Relationship Id="rId58" Type="http://schemas.openxmlformats.org/officeDocument/2006/relationships/hyperlink" Target="https://osteocertus.com/product/ls35-100-10/" TargetMode="External"/><Relationship Id="rId79" Type="http://schemas.openxmlformats.org/officeDocument/2006/relationships/hyperlink" Target="https://osteocertus.com/product/cs35-101-16-compression-screw-3-5mm-x-16mm/" TargetMode="External"/><Relationship Id="rId102" Type="http://schemas.openxmlformats.org/officeDocument/2006/relationships/hyperlink" Target="https://osteocertus.com/product/ls27-100-24/" TargetMode="External"/><Relationship Id="rId123" Type="http://schemas.openxmlformats.org/officeDocument/2006/relationships/hyperlink" Target="https://osteocertus.com/product/ls24-101-10-locking-screw-2-4mm-x-10mm/" TargetMode="External"/><Relationship Id="rId144" Type="http://schemas.openxmlformats.org/officeDocument/2006/relationships/hyperlink" Target="https://osteocertus.com/product/aohandle-ao-handle-quick-connect/" TargetMode="External"/><Relationship Id="rId90" Type="http://schemas.openxmlformats.org/officeDocument/2006/relationships/hyperlink" Target="https://osteocertus.com/product/cs35-101-38-compression-screw-3-5mm-x-38mm/" TargetMode="External"/><Relationship Id="rId27" Type="http://schemas.openxmlformats.org/officeDocument/2006/relationships/hyperlink" Target="https://osteocertus.com/product/cpmq-104/" TargetMode="External"/><Relationship Id="rId48" Type="http://schemas.openxmlformats.org/officeDocument/2006/relationships/hyperlink" Target="https://osteocertus.com/product/to24q-104r-tplo-plate-x-large-narrow-right/" TargetMode="External"/><Relationship Id="rId69" Type="http://schemas.openxmlformats.org/officeDocument/2006/relationships/hyperlink" Target="https://osteocertus.com/product/ls35-100-32/" TargetMode="External"/><Relationship Id="rId113" Type="http://schemas.openxmlformats.org/officeDocument/2006/relationships/hyperlink" Target="https://osteocertus.com/product/cs27-100-22/" TargetMode="External"/><Relationship Id="rId134" Type="http://schemas.openxmlformats.org/officeDocument/2006/relationships/hyperlink" Target="https://osteocertus.com/product/cs24-101-16-compression-screw-2-4mm-x-16mm/" TargetMode="External"/><Relationship Id="rId80" Type="http://schemas.openxmlformats.org/officeDocument/2006/relationships/hyperlink" Target="https://osteocertus.com/product/cs35-101-18-compression-screw-3-5mm-x-18mm/" TargetMode="External"/><Relationship Id="rId155" Type="http://schemas.openxmlformats.org/officeDocument/2006/relationships/hyperlink" Target="https://osteocertus.com/product/bql-10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81"/>
  <sheetViews>
    <sheetView tabSelected="1" view="pageBreakPreview" zoomScaleNormal="100" zoomScaleSheetLayoutView="100" workbookViewId="0">
      <pane xSplit="2" ySplit="7" topLeftCell="C79" activePane="bottomRight" state="frozen"/>
      <selection pane="topRight" activeCell="C1" sqref="C1"/>
      <selection pane="bottomLeft" activeCell="A8" sqref="A8"/>
      <selection pane="bottomRight" activeCell="X3" sqref="X3"/>
    </sheetView>
  </sheetViews>
  <sheetFormatPr baseColWidth="10" defaultColWidth="12.6640625" defaultRowHeight="15" customHeight="1" x14ac:dyDescent="0.15"/>
  <cols>
    <col min="1" max="1" width="13.6640625" customWidth="1"/>
    <col min="2" max="2" width="33.83203125" customWidth="1"/>
    <col min="3" max="8" width="9.1640625" customWidth="1"/>
    <col min="9" max="9" width="14.6640625" customWidth="1"/>
    <col min="10" max="10" width="14.6640625" hidden="1" customWidth="1"/>
    <col min="11" max="11" width="2.33203125" customWidth="1"/>
    <col min="12" max="13" width="11.1640625" customWidth="1"/>
    <col min="14" max="14" width="1.1640625" customWidth="1"/>
    <col min="15" max="15" width="10.6640625" customWidth="1"/>
    <col min="16" max="16" width="1.1640625" customWidth="1"/>
    <col min="17" max="22" width="10.1640625" hidden="1" customWidth="1"/>
    <col min="23" max="33" width="7.6640625" customWidth="1"/>
  </cols>
  <sheetData>
    <row r="1" spans="1:33" ht="60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36" customHeight="1" thickBot="1" x14ac:dyDescent="0.2">
      <c r="A2" s="128" t="s">
        <v>343</v>
      </c>
      <c r="B2" s="60"/>
      <c r="C2" s="161" t="s">
        <v>345</v>
      </c>
      <c r="D2" s="162"/>
      <c r="E2" s="162"/>
      <c r="F2" s="162"/>
      <c r="G2" s="162"/>
      <c r="H2" s="162"/>
      <c r="I2" s="162"/>
      <c r="J2" s="61"/>
      <c r="K2" s="4"/>
      <c r="L2" s="5" t="s">
        <v>325</v>
      </c>
      <c r="M2" s="56"/>
      <c r="N2" s="6"/>
      <c r="O2" s="7"/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" customHeight="1" x14ac:dyDescent="0.15">
      <c r="A3" s="8" t="s">
        <v>0</v>
      </c>
      <c r="B3" s="9" t="s">
        <v>1</v>
      </c>
      <c r="C3" s="62" t="s">
        <v>2</v>
      </c>
      <c r="D3" s="63"/>
      <c r="E3" s="63"/>
      <c r="F3" s="62" t="s">
        <v>3</v>
      </c>
      <c r="G3" s="63"/>
      <c r="H3" s="63"/>
      <c r="I3" s="9" t="s">
        <v>4</v>
      </c>
      <c r="J3" s="10"/>
      <c r="K3" s="11"/>
      <c r="L3" s="12" t="s">
        <v>5</v>
      </c>
      <c r="M3" s="12" t="s">
        <v>6</v>
      </c>
      <c r="N3" s="6"/>
      <c r="O3" s="13"/>
      <c r="P3" s="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9.5" customHeight="1" thickBot="1" x14ac:dyDescent="0.2">
      <c r="A4" s="14"/>
      <c r="B4" s="15"/>
      <c r="C4" s="64"/>
      <c r="D4" s="65"/>
      <c r="E4" s="65"/>
      <c r="F4" s="80"/>
      <c r="G4" s="81"/>
      <c r="H4" s="65"/>
      <c r="I4" s="54"/>
      <c r="J4" s="16"/>
      <c r="K4" s="17"/>
      <c r="L4" s="55"/>
      <c r="M4" s="18"/>
      <c r="N4" s="6"/>
      <c r="O4" s="13"/>
      <c r="P4" s="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6.75" customHeight="1" thickBot="1" x14ac:dyDescent="0.2">
      <c r="A5" s="19"/>
      <c r="B5" s="1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"/>
      <c r="P5" s="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43.5" customHeight="1" thickBot="1" x14ac:dyDescent="0.2">
      <c r="A6" s="100" t="s">
        <v>7</v>
      </c>
      <c r="B6" s="101" t="s">
        <v>8</v>
      </c>
      <c r="C6" s="171" t="s">
        <v>9</v>
      </c>
      <c r="D6" s="171"/>
      <c r="E6" s="171" t="s">
        <v>10</v>
      </c>
      <c r="F6" s="171"/>
      <c r="G6" s="116" t="s">
        <v>311</v>
      </c>
      <c r="H6" s="117"/>
      <c r="I6" s="172" t="s">
        <v>11</v>
      </c>
      <c r="J6" s="163" t="s">
        <v>12</v>
      </c>
      <c r="K6" s="20"/>
      <c r="L6" s="165" t="s">
        <v>13</v>
      </c>
      <c r="M6" s="167" t="s">
        <v>14</v>
      </c>
      <c r="N6" s="21"/>
      <c r="O6" s="22"/>
      <c r="P6" s="21"/>
      <c r="Q6" s="169" t="str">
        <f>C6</f>
        <v>Fracture Set</v>
      </c>
      <c r="R6" s="170"/>
      <c r="S6" s="160" t="str">
        <f>E6</f>
        <v>TPLO Set</v>
      </c>
      <c r="T6" s="160"/>
      <c r="U6" s="86" t="str">
        <f>G6</f>
        <v>Fracture &amp; TPLO Set</v>
      </c>
      <c r="V6" s="87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0" customHeight="1" thickBot="1" x14ac:dyDescent="0.2">
      <c r="A7" s="102"/>
      <c r="B7" s="103"/>
      <c r="C7" s="118" t="s">
        <v>323</v>
      </c>
      <c r="D7" s="118" t="s">
        <v>336</v>
      </c>
      <c r="E7" s="118" t="s">
        <v>323</v>
      </c>
      <c r="F7" s="118" t="s">
        <v>336</v>
      </c>
      <c r="G7" s="118" t="s">
        <v>312</v>
      </c>
      <c r="H7" s="118" t="s">
        <v>329</v>
      </c>
      <c r="I7" s="173"/>
      <c r="J7" s="164"/>
      <c r="K7" s="20"/>
      <c r="L7" s="166"/>
      <c r="M7" s="168"/>
      <c r="N7" s="21"/>
      <c r="O7" s="22"/>
      <c r="P7" s="21"/>
      <c r="Q7" s="88" t="str">
        <f>C7</f>
        <v>Lean Set</v>
      </c>
      <c r="R7" s="89" t="str">
        <f>D7</f>
        <v>Std Set</v>
      </c>
      <c r="S7" s="89" t="str">
        <f>E7</f>
        <v>Lean Set</v>
      </c>
      <c r="T7" s="89" t="str">
        <f>F7</f>
        <v>Std Set</v>
      </c>
      <c r="U7" s="90" t="str">
        <f>G7</f>
        <v>Ultimate Set</v>
      </c>
      <c r="V7" s="91" t="str">
        <f>H7</f>
        <v>Instrument Set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15" customHeight="1" thickBot="1" x14ac:dyDescent="0.2">
      <c r="A8" s="39" t="s">
        <v>339</v>
      </c>
      <c r="B8" s="98"/>
      <c r="C8" s="20"/>
      <c r="D8" s="20"/>
      <c r="E8" s="20"/>
      <c r="F8" s="20"/>
      <c r="G8" s="20"/>
      <c r="H8" s="20"/>
      <c r="I8" s="23"/>
      <c r="J8" s="23"/>
      <c r="K8" s="23"/>
      <c r="L8" s="24"/>
      <c r="M8" s="25"/>
      <c r="N8" s="21"/>
      <c r="O8" s="22"/>
      <c r="P8" s="21"/>
      <c r="Q8" s="83"/>
      <c r="R8" s="84"/>
      <c r="S8" s="84"/>
      <c r="T8" s="84"/>
      <c r="U8" s="85"/>
      <c r="V8" s="84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30" customHeight="1" x14ac:dyDescent="0.15">
      <c r="A9" s="92" t="s">
        <v>321</v>
      </c>
      <c r="B9" s="93" t="s">
        <v>332</v>
      </c>
      <c r="C9" s="119">
        <v>1</v>
      </c>
      <c r="D9" s="120"/>
      <c r="E9" s="120"/>
      <c r="F9" s="120"/>
      <c r="G9" s="120"/>
      <c r="H9" s="120"/>
      <c r="I9" s="26">
        <f>Q172</f>
        <v>5495</v>
      </c>
      <c r="J9" s="26">
        <f>I9*0.9</f>
        <v>4945.5</v>
      </c>
      <c r="K9" s="27"/>
      <c r="L9" s="129"/>
      <c r="M9" s="141" t="str">
        <f t="shared" ref="M9:M11" si="0">IF(L9*I9=0,"",L9*I9)</f>
        <v/>
      </c>
      <c r="N9" s="6"/>
      <c r="O9" s="3"/>
      <c r="P9" s="6"/>
      <c r="Q9" s="69"/>
      <c r="R9" s="70"/>
      <c r="S9" s="70"/>
      <c r="T9" s="70"/>
      <c r="U9" s="79"/>
      <c r="V9" s="70"/>
      <c r="W9" s="6"/>
      <c r="X9" s="115"/>
      <c r="Y9" s="6"/>
      <c r="Z9" s="6"/>
      <c r="AA9" s="6"/>
      <c r="AB9" s="6"/>
      <c r="AC9" s="6"/>
      <c r="AD9" s="6"/>
      <c r="AE9" s="6"/>
      <c r="AF9" s="6"/>
      <c r="AG9" s="6"/>
    </row>
    <row r="10" spans="1:33" ht="30" customHeight="1" x14ac:dyDescent="0.15">
      <c r="A10" s="94" t="s">
        <v>309</v>
      </c>
      <c r="B10" s="95" t="s">
        <v>333</v>
      </c>
      <c r="C10" s="121"/>
      <c r="D10" s="122">
        <v>1</v>
      </c>
      <c r="E10" s="122"/>
      <c r="F10" s="122"/>
      <c r="G10" s="122"/>
      <c r="H10" s="122"/>
      <c r="I10" s="28">
        <f>R172</f>
        <v>8452</v>
      </c>
      <c r="J10" s="28">
        <f t="shared" ref="J10:J13" si="1">I10*0.9</f>
        <v>7606.8</v>
      </c>
      <c r="K10" s="27"/>
      <c r="L10" s="130"/>
      <c r="M10" s="142" t="str">
        <f t="shared" si="0"/>
        <v/>
      </c>
      <c r="N10" s="2"/>
      <c r="O10" s="3"/>
      <c r="P10" s="2"/>
      <c r="Q10" s="69"/>
      <c r="R10" s="70"/>
      <c r="S10" s="70"/>
      <c r="T10" s="70"/>
      <c r="U10" s="72"/>
      <c r="V10" s="7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30" customHeight="1" x14ac:dyDescent="0.15">
      <c r="A11" s="94" t="s">
        <v>322</v>
      </c>
      <c r="B11" s="95" t="s">
        <v>335</v>
      </c>
      <c r="C11" s="121"/>
      <c r="D11" s="122"/>
      <c r="E11" s="122">
        <v>1</v>
      </c>
      <c r="F11" s="122"/>
      <c r="G11" s="122"/>
      <c r="H11" s="122"/>
      <c r="I11" s="28">
        <f>S172</f>
        <v>3718</v>
      </c>
      <c r="J11" s="28">
        <f t="shared" si="1"/>
        <v>3346.2000000000003</v>
      </c>
      <c r="K11" s="27"/>
      <c r="L11" s="130"/>
      <c r="M11" s="142" t="str">
        <f t="shared" si="0"/>
        <v/>
      </c>
      <c r="N11" s="2"/>
      <c r="O11" s="3"/>
      <c r="P11" s="2"/>
      <c r="Q11" s="69"/>
      <c r="R11" s="70"/>
      <c r="S11" s="71"/>
      <c r="T11" s="71"/>
      <c r="U11" s="79"/>
      <c r="V11" s="70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30" customHeight="1" x14ac:dyDescent="0.15">
      <c r="A12" s="94" t="s">
        <v>310</v>
      </c>
      <c r="B12" s="95" t="s">
        <v>334</v>
      </c>
      <c r="C12" s="121"/>
      <c r="D12" s="122"/>
      <c r="E12" s="122"/>
      <c r="F12" s="122">
        <v>1</v>
      </c>
      <c r="G12" s="122"/>
      <c r="H12" s="122"/>
      <c r="I12" s="28">
        <f>T172</f>
        <v>6510</v>
      </c>
      <c r="J12" s="28">
        <f t="shared" si="1"/>
        <v>5859</v>
      </c>
      <c r="K12" s="27"/>
      <c r="L12" s="130"/>
      <c r="M12" s="142"/>
      <c r="N12" s="2"/>
      <c r="O12" s="3"/>
      <c r="P12" s="2"/>
      <c r="Q12" s="69"/>
      <c r="R12" s="70"/>
      <c r="S12" s="70"/>
      <c r="T12" s="70"/>
      <c r="U12" s="72"/>
      <c r="V12" s="7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30" customHeight="1" x14ac:dyDescent="0.15">
      <c r="A13" s="94" t="s">
        <v>313</v>
      </c>
      <c r="B13" s="95" t="s">
        <v>342</v>
      </c>
      <c r="C13" s="121"/>
      <c r="D13" s="122"/>
      <c r="E13" s="122"/>
      <c r="F13" s="122"/>
      <c r="G13" s="122">
        <v>1</v>
      </c>
      <c r="H13" s="122"/>
      <c r="I13" s="28">
        <f>U172</f>
        <v>9838</v>
      </c>
      <c r="J13" s="28">
        <f t="shared" si="1"/>
        <v>8854.2000000000007</v>
      </c>
      <c r="K13" s="27"/>
      <c r="L13" s="130"/>
      <c r="M13" s="142"/>
      <c r="N13" s="2"/>
      <c r="O13" s="3"/>
      <c r="P13" s="2"/>
      <c r="Q13" s="69"/>
      <c r="R13" s="70"/>
      <c r="S13" s="70"/>
      <c r="T13" s="70"/>
      <c r="U13" s="72"/>
      <c r="V13" s="7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30" customHeight="1" thickBot="1" x14ac:dyDescent="0.2">
      <c r="A14" s="96" t="s">
        <v>330</v>
      </c>
      <c r="B14" s="97" t="s">
        <v>331</v>
      </c>
      <c r="C14" s="123"/>
      <c r="D14" s="124"/>
      <c r="E14" s="124"/>
      <c r="F14" s="124"/>
      <c r="G14" s="124"/>
      <c r="H14" s="124">
        <v>1</v>
      </c>
      <c r="I14" s="37">
        <f>V172</f>
        <v>1830</v>
      </c>
      <c r="J14" s="28">
        <f>I14*0.9</f>
        <v>1647</v>
      </c>
      <c r="K14" s="27"/>
      <c r="L14" s="130"/>
      <c r="M14" s="142"/>
      <c r="N14" s="2"/>
      <c r="O14" s="3"/>
      <c r="P14" s="2"/>
      <c r="Q14" s="69"/>
      <c r="R14" s="70"/>
      <c r="S14" s="70"/>
      <c r="T14" s="70"/>
      <c r="U14" s="72"/>
      <c r="V14" s="7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" customHeight="1" thickBot="1" x14ac:dyDescent="0.2">
      <c r="A15" s="22"/>
      <c r="B15" s="82" t="s">
        <v>15</v>
      </c>
      <c r="C15" s="125">
        <f>SUM(C9:C14)</f>
        <v>1</v>
      </c>
      <c r="D15" s="126">
        <f t="shared" ref="D15:H15" si="2">SUM(D9:D14)</f>
        <v>1</v>
      </c>
      <c r="E15" s="126">
        <f t="shared" si="2"/>
        <v>1</v>
      </c>
      <c r="F15" s="126">
        <f t="shared" si="2"/>
        <v>1</v>
      </c>
      <c r="G15" s="126">
        <f t="shared" si="2"/>
        <v>1</v>
      </c>
      <c r="H15" s="127">
        <f t="shared" si="2"/>
        <v>1</v>
      </c>
      <c r="I15" s="23"/>
      <c r="J15" s="29"/>
      <c r="K15" s="23"/>
      <c r="L15" s="131" t="str">
        <f>IF(SUM(L9:L13)=0,"",SUM(L9:L13))</f>
        <v/>
      </c>
      <c r="M15" s="112" t="str">
        <f>IF(SUM(M9:M13)=0,"",SUM(M9:M13))</f>
        <v/>
      </c>
      <c r="N15" s="21"/>
      <c r="O15" s="22"/>
      <c r="P15" s="21"/>
      <c r="Q15" s="66"/>
      <c r="R15" s="67"/>
      <c r="S15" s="67"/>
      <c r="T15" s="67"/>
      <c r="U15" s="68"/>
      <c r="V15" s="67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5" customHeight="1" thickBot="1" x14ac:dyDescent="0.2">
      <c r="A16" s="39" t="s">
        <v>16</v>
      </c>
      <c r="B16" s="98"/>
      <c r="C16" s="20"/>
      <c r="D16" s="20"/>
      <c r="E16" s="20"/>
      <c r="F16" s="20"/>
      <c r="G16" s="20"/>
      <c r="H16" s="20"/>
      <c r="I16" s="23"/>
      <c r="J16" s="30"/>
      <c r="K16" s="23"/>
      <c r="L16" s="132"/>
      <c r="M16" s="143"/>
      <c r="N16" s="21"/>
      <c r="O16" s="22"/>
      <c r="P16" s="21"/>
      <c r="Q16" s="66"/>
      <c r="R16" s="67"/>
      <c r="S16" s="67"/>
      <c r="T16" s="67"/>
      <c r="U16" s="68"/>
      <c r="V16" s="67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5" customHeight="1" x14ac:dyDescent="0.15">
      <c r="A17" s="35" t="s">
        <v>17</v>
      </c>
      <c r="B17" s="104" t="s">
        <v>18</v>
      </c>
      <c r="C17" s="120">
        <v>1</v>
      </c>
      <c r="D17" s="120">
        <v>1</v>
      </c>
      <c r="E17" s="120"/>
      <c r="F17" s="120"/>
      <c r="G17" s="120">
        <v>1</v>
      </c>
      <c r="H17" s="120"/>
      <c r="I17" s="26">
        <v>210</v>
      </c>
      <c r="J17" s="50">
        <f t="shared" ref="J17:J48" si="3">I17</f>
        <v>210</v>
      </c>
      <c r="K17" s="27"/>
      <c r="L17" s="130"/>
      <c r="M17" s="142" t="str">
        <f t="shared" ref="M17:M23" si="4">IF(L17*I17=0,"",L17*I17)</f>
        <v/>
      </c>
      <c r="N17" s="1"/>
      <c r="O17" s="3"/>
      <c r="P17" s="1"/>
      <c r="Q17" s="73">
        <f t="shared" ref="Q17:Q57" si="5">C17*I17</f>
        <v>210</v>
      </c>
      <c r="R17" s="74">
        <f t="shared" ref="R17:R57" si="6">D17*I17</f>
        <v>210</v>
      </c>
      <c r="S17" s="74">
        <f t="shared" ref="S17:S57" si="7">E17*I17</f>
        <v>0</v>
      </c>
      <c r="T17" s="74">
        <f t="shared" ref="T17:T57" si="8">F17*I17</f>
        <v>0</v>
      </c>
      <c r="U17" s="75">
        <f t="shared" ref="U17:U57" si="9">G17*I17</f>
        <v>210</v>
      </c>
      <c r="V17" s="74">
        <f t="shared" ref="V17:V57" si="10">H17*J17</f>
        <v>0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" customHeight="1" x14ac:dyDescent="0.15">
      <c r="A18" s="33" t="s">
        <v>19</v>
      </c>
      <c r="B18" s="105" t="s">
        <v>20</v>
      </c>
      <c r="C18" s="122">
        <v>1</v>
      </c>
      <c r="D18" s="122">
        <v>1</v>
      </c>
      <c r="E18" s="122"/>
      <c r="F18" s="122"/>
      <c r="G18" s="122">
        <v>1</v>
      </c>
      <c r="H18" s="122"/>
      <c r="I18" s="28">
        <v>245</v>
      </c>
      <c r="J18" s="50">
        <f t="shared" si="3"/>
        <v>245</v>
      </c>
      <c r="K18" s="27"/>
      <c r="L18" s="130"/>
      <c r="M18" s="142" t="str">
        <f t="shared" si="4"/>
        <v/>
      </c>
      <c r="N18" s="1"/>
      <c r="O18" s="3"/>
      <c r="P18" s="1"/>
      <c r="Q18" s="73">
        <f t="shared" si="5"/>
        <v>245</v>
      </c>
      <c r="R18" s="74">
        <f t="shared" si="6"/>
        <v>245</v>
      </c>
      <c r="S18" s="74">
        <f t="shared" si="7"/>
        <v>0</v>
      </c>
      <c r="T18" s="74">
        <f t="shared" si="8"/>
        <v>0</v>
      </c>
      <c r="U18" s="75">
        <f t="shared" si="9"/>
        <v>245</v>
      </c>
      <c r="V18" s="74">
        <f t="shared" si="10"/>
        <v>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" customHeight="1" x14ac:dyDescent="0.15">
      <c r="A19" s="33" t="s">
        <v>21</v>
      </c>
      <c r="B19" s="105" t="s">
        <v>22</v>
      </c>
      <c r="C19" s="122">
        <v>1</v>
      </c>
      <c r="D19" s="122">
        <v>1</v>
      </c>
      <c r="E19" s="122"/>
      <c r="F19" s="122"/>
      <c r="G19" s="122">
        <v>1</v>
      </c>
      <c r="H19" s="122"/>
      <c r="I19" s="28">
        <v>283</v>
      </c>
      <c r="J19" s="50">
        <f t="shared" si="3"/>
        <v>283</v>
      </c>
      <c r="K19" s="27"/>
      <c r="L19" s="130"/>
      <c r="M19" s="142" t="str">
        <f t="shared" si="4"/>
        <v/>
      </c>
      <c r="N19" s="1"/>
      <c r="O19" s="3"/>
      <c r="P19" s="1"/>
      <c r="Q19" s="73">
        <f t="shared" si="5"/>
        <v>283</v>
      </c>
      <c r="R19" s="74">
        <f t="shared" si="6"/>
        <v>283</v>
      </c>
      <c r="S19" s="74">
        <f t="shared" si="7"/>
        <v>0</v>
      </c>
      <c r="T19" s="74">
        <f t="shared" si="8"/>
        <v>0</v>
      </c>
      <c r="U19" s="75">
        <f t="shared" si="9"/>
        <v>283</v>
      </c>
      <c r="V19" s="74">
        <f t="shared" si="10"/>
        <v>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15">
      <c r="A20" s="33" t="s">
        <v>23</v>
      </c>
      <c r="B20" s="105" t="s">
        <v>24</v>
      </c>
      <c r="C20" s="122"/>
      <c r="D20" s="122">
        <v>1</v>
      </c>
      <c r="E20" s="122"/>
      <c r="F20" s="122"/>
      <c r="G20" s="122">
        <v>1</v>
      </c>
      <c r="H20" s="122"/>
      <c r="I20" s="28">
        <v>190</v>
      </c>
      <c r="J20" s="50">
        <f t="shared" si="3"/>
        <v>190</v>
      </c>
      <c r="K20" s="27"/>
      <c r="L20" s="130"/>
      <c r="M20" s="142" t="str">
        <f t="shared" si="4"/>
        <v/>
      </c>
      <c r="N20" s="1"/>
      <c r="O20" s="3"/>
      <c r="P20" s="1"/>
      <c r="Q20" s="73">
        <f t="shared" si="5"/>
        <v>0</v>
      </c>
      <c r="R20" s="74">
        <f t="shared" si="6"/>
        <v>190</v>
      </c>
      <c r="S20" s="74">
        <f t="shared" si="7"/>
        <v>0</v>
      </c>
      <c r="T20" s="74">
        <f t="shared" si="8"/>
        <v>0</v>
      </c>
      <c r="U20" s="75">
        <f t="shared" si="9"/>
        <v>190</v>
      </c>
      <c r="V20" s="74">
        <f t="shared" si="10"/>
        <v>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customHeight="1" x14ac:dyDescent="0.15">
      <c r="A21" s="33" t="s">
        <v>25</v>
      </c>
      <c r="B21" s="109" t="s">
        <v>26</v>
      </c>
      <c r="C21" s="122"/>
      <c r="D21" s="122">
        <v>1</v>
      </c>
      <c r="E21" s="122"/>
      <c r="F21" s="122"/>
      <c r="G21" s="122">
        <v>1</v>
      </c>
      <c r="H21" s="122"/>
      <c r="I21" s="28">
        <v>215</v>
      </c>
      <c r="J21" s="50">
        <f t="shared" si="3"/>
        <v>215</v>
      </c>
      <c r="K21" s="27"/>
      <c r="L21" s="130"/>
      <c r="M21" s="142" t="str">
        <f t="shared" si="4"/>
        <v/>
      </c>
      <c r="N21" s="1"/>
      <c r="O21" s="3"/>
      <c r="P21" s="1"/>
      <c r="Q21" s="73">
        <f t="shared" si="5"/>
        <v>0</v>
      </c>
      <c r="R21" s="74">
        <f t="shared" si="6"/>
        <v>215</v>
      </c>
      <c r="S21" s="74">
        <f t="shared" si="7"/>
        <v>0</v>
      </c>
      <c r="T21" s="74">
        <f t="shared" si="8"/>
        <v>0</v>
      </c>
      <c r="U21" s="75">
        <f t="shared" si="9"/>
        <v>215</v>
      </c>
      <c r="V21" s="74">
        <f t="shared" si="10"/>
        <v>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15">
      <c r="A22" s="33" t="s">
        <v>27</v>
      </c>
      <c r="B22" s="109" t="s">
        <v>28</v>
      </c>
      <c r="C22" s="122"/>
      <c r="D22" s="122">
        <v>1</v>
      </c>
      <c r="E22" s="122"/>
      <c r="F22" s="122"/>
      <c r="G22" s="122">
        <v>1</v>
      </c>
      <c r="H22" s="122"/>
      <c r="I22" s="28">
        <v>240</v>
      </c>
      <c r="J22" s="50">
        <f t="shared" si="3"/>
        <v>240</v>
      </c>
      <c r="K22" s="27"/>
      <c r="L22" s="130"/>
      <c r="M22" s="142" t="str">
        <f t="shared" si="4"/>
        <v/>
      </c>
      <c r="N22" s="1"/>
      <c r="O22" s="3"/>
      <c r="P22" s="1"/>
      <c r="Q22" s="73">
        <f t="shared" si="5"/>
        <v>0</v>
      </c>
      <c r="R22" s="74">
        <f t="shared" si="6"/>
        <v>240</v>
      </c>
      <c r="S22" s="74">
        <f t="shared" si="7"/>
        <v>0</v>
      </c>
      <c r="T22" s="74">
        <f t="shared" si="8"/>
        <v>0</v>
      </c>
      <c r="U22" s="75">
        <f t="shared" si="9"/>
        <v>240</v>
      </c>
      <c r="V22" s="74">
        <f t="shared" si="10"/>
        <v>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customHeight="1" x14ac:dyDescent="0.15">
      <c r="A23" s="33" t="s">
        <v>29</v>
      </c>
      <c r="B23" s="105" t="s">
        <v>30</v>
      </c>
      <c r="C23" s="122"/>
      <c r="D23" s="122">
        <v>1</v>
      </c>
      <c r="E23" s="122"/>
      <c r="F23" s="122"/>
      <c r="G23" s="122">
        <v>1</v>
      </c>
      <c r="H23" s="122"/>
      <c r="I23" s="28">
        <v>190</v>
      </c>
      <c r="J23" s="50">
        <f t="shared" si="3"/>
        <v>190</v>
      </c>
      <c r="K23" s="27"/>
      <c r="L23" s="130"/>
      <c r="M23" s="142" t="str">
        <f t="shared" si="4"/>
        <v/>
      </c>
      <c r="N23" s="1"/>
      <c r="O23" s="3"/>
      <c r="P23" s="1"/>
      <c r="Q23" s="73">
        <f t="shared" si="5"/>
        <v>0</v>
      </c>
      <c r="R23" s="74">
        <f t="shared" si="6"/>
        <v>190</v>
      </c>
      <c r="S23" s="74">
        <f t="shared" si="7"/>
        <v>0</v>
      </c>
      <c r="T23" s="74">
        <f t="shared" si="8"/>
        <v>0</v>
      </c>
      <c r="U23" s="75">
        <f t="shared" si="9"/>
        <v>190</v>
      </c>
      <c r="V23" s="74">
        <f t="shared" si="10"/>
        <v>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15">
      <c r="A24" s="33" t="s">
        <v>31</v>
      </c>
      <c r="B24" s="105" t="s">
        <v>32</v>
      </c>
      <c r="C24" s="122"/>
      <c r="D24" s="122">
        <v>1</v>
      </c>
      <c r="E24" s="122"/>
      <c r="F24" s="122"/>
      <c r="G24" s="122">
        <v>1</v>
      </c>
      <c r="H24" s="122"/>
      <c r="I24" s="28">
        <v>215</v>
      </c>
      <c r="J24" s="50">
        <f t="shared" si="3"/>
        <v>215</v>
      </c>
      <c r="K24" s="27"/>
      <c r="L24" s="130"/>
      <c r="M24" s="142" t="str">
        <f t="shared" ref="M24:M57" si="11">IF(L24*I24=0,"",L24*I24)</f>
        <v/>
      </c>
      <c r="N24" s="1"/>
      <c r="O24" s="3"/>
      <c r="P24" s="1"/>
      <c r="Q24" s="73">
        <f t="shared" si="5"/>
        <v>0</v>
      </c>
      <c r="R24" s="74">
        <f t="shared" si="6"/>
        <v>215</v>
      </c>
      <c r="S24" s="74">
        <f t="shared" si="7"/>
        <v>0</v>
      </c>
      <c r="T24" s="74">
        <f t="shared" si="8"/>
        <v>0</v>
      </c>
      <c r="U24" s="75">
        <f t="shared" si="9"/>
        <v>215</v>
      </c>
      <c r="V24" s="74">
        <f t="shared" si="10"/>
        <v>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x14ac:dyDescent="0.15">
      <c r="A25" s="33" t="s">
        <v>33</v>
      </c>
      <c r="B25" s="109" t="s">
        <v>34</v>
      </c>
      <c r="C25" s="122"/>
      <c r="D25" s="122">
        <v>1</v>
      </c>
      <c r="E25" s="122"/>
      <c r="F25" s="122"/>
      <c r="G25" s="122">
        <v>1</v>
      </c>
      <c r="H25" s="122"/>
      <c r="I25" s="28">
        <v>240</v>
      </c>
      <c r="J25" s="50">
        <f t="shared" si="3"/>
        <v>240</v>
      </c>
      <c r="K25" s="27"/>
      <c r="L25" s="130"/>
      <c r="M25" s="142" t="str">
        <f t="shared" si="11"/>
        <v/>
      </c>
      <c r="N25" s="1"/>
      <c r="O25" s="3"/>
      <c r="P25" s="1"/>
      <c r="Q25" s="73">
        <f t="shared" si="5"/>
        <v>0</v>
      </c>
      <c r="R25" s="74">
        <f t="shared" si="6"/>
        <v>240</v>
      </c>
      <c r="S25" s="74">
        <f t="shared" si="7"/>
        <v>0</v>
      </c>
      <c r="T25" s="74">
        <f t="shared" si="8"/>
        <v>0</v>
      </c>
      <c r="U25" s="75">
        <f t="shared" si="9"/>
        <v>240</v>
      </c>
      <c r="V25" s="74">
        <f t="shared" si="10"/>
        <v>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customHeight="1" x14ac:dyDescent="0.15">
      <c r="A26" s="33" t="s">
        <v>35</v>
      </c>
      <c r="B26" s="109" t="s">
        <v>340</v>
      </c>
      <c r="C26" s="122">
        <v>1</v>
      </c>
      <c r="D26" s="122">
        <v>1</v>
      </c>
      <c r="E26" s="122"/>
      <c r="F26" s="122"/>
      <c r="G26" s="122">
        <v>1</v>
      </c>
      <c r="H26" s="122"/>
      <c r="I26" s="28">
        <v>210</v>
      </c>
      <c r="J26" s="50">
        <f t="shared" si="3"/>
        <v>210</v>
      </c>
      <c r="K26" s="27"/>
      <c r="L26" s="130"/>
      <c r="M26" s="142" t="str">
        <f t="shared" si="11"/>
        <v/>
      </c>
      <c r="N26" s="1"/>
      <c r="O26" s="3"/>
      <c r="P26" s="1"/>
      <c r="Q26" s="73">
        <f t="shared" si="5"/>
        <v>210</v>
      </c>
      <c r="R26" s="74">
        <f t="shared" si="6"/>
        <v>210</v>
      </c>
      <c r="S26" s="74">
        <f t="shared" si="7"/>
        <v>0</v>
      </c>
      <c r="T26" s="74">
        <f t="shared" si="8"/>
        <v>0</v>
      </c>
      <c r="U26" s="75">
        <f t="shared" si="9"/>
        <v>210</v>
      </c>
      <c r="V26" s="74">
        <f t="shared" si="10"/>
        <v>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" customHeight="1" x14ac:dyDescent="0.15">
      <c r="A27" s="33" t="s">
        <v>36</v>
      </c>
      <c r="B27" s="105" t="s">
        <v>37</v>
      </c>
      <c r="C27" s="122">
        <v>1</v>
      </c>
      <c r="D27" s="122">
        <v>1</v>
      </c>
      <c r="E27" s="122"/>
      <c r="F27" s="122"/>
      <c r="G27" s="122">
        <v>1</v>
      </c>
      <c r="H27" s="122"/>
      <c r="I27" s="28">
        <v>220</v>
      </c>
      <c r="J27" s="50">
        <f t="shared" si="3"/>
        <v>220</v>
      </c>
      <c r="K27" s="27"/>
      <c r="L27" s="130"/>
      <c r="M27" s="142" t="str">
        <f t="shared" si="11"/>
        <v/>
      </c>
      <c r="N27" s="1"/>
      <c r="O27" s="3"/>
      <c r="P27" s="1"/>
      <c r="Q27" s="73">
        <f t="shared" si="5"/>
        <v>220</v>
      </c>
      <c r="R27" s="74">
        <f t="shared" si="6"/>
        <v>220</v>
      </c>
      <c r="S27" s="74">
        <f t="shared" si="7"/>
        <v>0</v>
      </c>
      <c r="T27" s="74">
        <f t="shared" si="8"/>
        <v>0</v>
      </c>
      <c r="U27" s="75">
        <f t="shared" si="9"/>
        <v>220</v>
      </c>
      <c r="V27" s="74">
        <f t="shared" si="10"/>
        <v>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" customHeight="1" x14ac:dyDescent="0.15">
      <c r="A28" s="33" t="s">
        <v>38</v>
      </c>
      <c r="B28" s="105" t="s">
        <v>39</v>
      </c>
      <c r="C28" s="122">
        <v>1</v>
      </c>
      <c r="D28" s="122">
        <v>1</v>
      </c>
      <c r="E28" s="122"/>
      <c r="F28" s="122"/>
      <c r="G28" s="122">
        <v>1</v>
      </c>
      <c r="H28" s="122"/>
      <c r="I28" s="28">
        <v>230</v>
      </c>
      <c r="J28" s="50">
        <f t="shared" si="3"/>
        <v>230</v>
      </c>
      <c r="K28" s="27"/>
      <c r="L28" s="130"/>
      <c r="M28" s="142" t="str">
        <f t="shared" si="11"/>
        <v/>
      </c>
      <c r="N28" s="1"/>
      <c r="O28" s="3"/>
      <c r="P28" s="1"/>
      <c r="Q28" s="73">
        <f t="shared" si="5"/>
        <v>230</v>
      </c>
      <c r="R28" s="74">
        <f t="shared" si="6"/>
        <v>230</v>
      </c>
      <c r="S28" s="74">
        <f t="shared" si="7"/>
        <v>0</v>
      </c>
      <c r="T28" s="74">
        <f t="shared" si="8"/>
        <v>0</v>
      </c>
      <c r="U28" s="75">
        <f t="shared" si="9"/>
        <v>230</v>
      </c>
      <c r="V28" s="74">
        <f t="shared" si="10"/>
        <v>0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" customHeight="1" x14ac:dyDescent="0.15">
      <c r="A29" s="33" t="s">
        <v>40</v>
      </c>
      <c r="B29" s="105" t="s">
        <v>41</v>
      </c>
      <c r="C29" s="122"/>
      <c r="D29" s="122"/>
      <c r="E29" s="122"/>
      <c r="F29" s="122"/>
      <c r="G29" s="122"/>
      <c r="H29" s="122"/>
      <c r="I29" s="28">
        <v>165</v>
      </c>
      <c r="J29" s="50">
        <f t="shared" si="3"/>
        <v>165</v>
      </c>
      <c r="K29" s="27"/>
      <c r="L29" s="130"/>
      <c r="M29" s="142" t="str">
        <f t="shared" si="11"/>
        <v/>
      </c>
      <c r="N29" s="1"/>
      <c r="O29" s="3"/>
      <c r="P29" s="1"/>
      <c r="Q29" s="73">
        <f t="shared" si="5"/>
        <v>0</v>
      </c>
      <c r="R29" s="74">
        <f t="shared" si="6"/>
        <v>0</v>
      </c>
      <c r="S29" s="74">
        <f t="shared" si="7"/>
        <v>0</v>
      </c>
      <c r="T29" s="74">
        <f t="shared" si="8"/>
        <v>0</v>
      </c>
      <c r="U29" s="75">
        <f t="shared" si="9"/>
        <v>0</v>
      </c>
      <c r="V29" s="74">
        <f t="shared" si="10"/>
        <v>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" customHeight="1" x14ac:dyDescent="0.15">
      <c r="A30" s="33" t="s">
        <v>42</v>
      </c>
      <c r="B30" s="105" t="s">
        <v>43</v>
      </c>
      <c r="C30" s="122"/>
      <c r="D30" s="122"/>
      <c r="E30" s="122"/>
      <c r="F30" s="122"/>
      <c r="G30" s="122"/>
      <c r="H30" s="122"/>
      <c r="I30" s="28">
        <v>165</v>
      </c>
      <c r="J30" s="50">
        <f t="shared" si="3"/>
        <v>165</v>
      </c>
      <c r="K30" s="27"/>
      <c r="L30" s="130"/>
      <c r="M30" s="142" t="str">
        <f t="shared" si="11"/>
        <v/>
      </c>
      <c r="N30" s="1"/>
      <c r="O30" s="3"/>
      <c r="P30" s="1"/>
      <c r="Q30" s="73">
        <f t="shared" si="5"/>
        <v>0</v>
      </c>
      <c r="R30" s="74">
        <f t="shared" si="6"/>
        <v>0</v>
      </c>
      <c r="S30" s="74">
        <f t="shared" si="7"/>
        <v>0</v>
      </c>
      <c r="T30" s="74">
        <f t="shared" si="8"/>
        <v>0</v>
      </c>
      <c r="U30" s="75">
        <f t="shared" si="9"/>
        <v>0</v>
      </c>
      <c r="V30" s="74">
        <f t="shared" si="10"/>
        <v>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15">
      <c r="A31" s="33" t="s">
        <v>48</v>
      </c>
      <c r="B31" s="105" t="s">
        <v>49</v>
      </c>
      <c r="C31" s="122"/>
      <c r="D31" s="122"/>
      <c r="E31" s="122"/>
      <c r="F31" s="122"/>
      <c r="G31" s="122"/>
      <c r="H31" s="122"/>
      <c r="I31" s="28">
        <v>180</v>
      </c>
      <c r="J31" s="50">
        <f t="shared" si="3"/>
        <v>180</v>
      </c>
      <c r="K31" s="27"/>
      <c r="L31" s="130"/>
      <c r="M31" s="142" t="str">
        <f t="shared" ref="M31:M40" si="12">IF(L31*I31=0,"",L31*I31)</f>
        <v/>
      </c>
      <c r="N31" s="1"/>
      <c r="O31" s="3"/>
      <c r="P31" s="1"/>
      <c r="Q31" s="73">
        <f t="shared" si="5"/>
        <v>0</v>
      </c>
      <c r="R31" s="74">
        <f t="shared" si="6"/>
        <v>0</v>
      </c>
      <c r="S31" s="74">
        <f t="shared" si="7"/>
        <v>0</v>
      </c>
      <c r="T31" s="74">
        <f t="shared" si="8"/>
        <v>0</v>
      </c>
      <c r="U31" s="75">
        <f t="shared" si="9"/>
        <v>0</v>
      </c>
      <c r="V31" s="74">
        <f t="shared" si="10"/>
        <v>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" customHeight="1" x14ac:dyDescent="0.15">
      <c r="A32" s="33" t="s">
        <v>50</v>
      </c>
      <c r="B32" s="105" t="s">
        <v>51</v>
      </c>
      <c r="C32" s="122"/>
      <c r="D32" s="122"/>
      <c r="E32" s="122"/>
      <c r="F32" s="122"/>
      <c r="G32" s="122"/>
      <c r="H32" s="122"/>
      <c r="I32" s="28">
        <v>180</v>
      </c>
      <c r="J32" s="50">
        <f t="shared" si="3"/>
        <v>180</v>
      </c>
      <c r="K32" s="27"/>
      <c r="L32" s="130"/>
      <c r="M32" s="142" t="str">
        <f t="shared" si="12"/>
        <v/>
      </c>
      <c r="N32" s="1"/>
      <c r="O32" s="3"/>
      <c r="P32" s="1"/>
      <c r="Q32" s="73">
        <f t="shared" si="5"/>
        <v>0</v>
      </c>
      <c r="R32" s="74">
        <f t="shared" si="6"/>
        <v>0</v>
      </c>
      <c r="S32" s="74">
        <f t="shared" si="7"/>
        <v>0</v>
      </c>
      <c r="T32" s="74">
        <f t="shared" si="8"/>
        <v>0</v>
      </c>
      <c r="U32" s="75">
        <f t="shared" si="9"/>
        <v>0</v>
      </c>
      <c r="V32" s="74">
        <f t="shared" si="10"/>
        <v>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" customHeight="1" x14ac:dyDescent="0.15">
      <c r="A33" s="33" t="s">
        <v>52</v>
      </c>
      <c r="B33" s="105" t="s">
        <v>53</v>
      </c>
      <c r="C33" s="122"/>
      <c r="D33" s="122"/>
      <c r="E33" s="122"/>
      <c r="F33" s="122"/>
      <c r="G33" s="122"/>
      <c r="H33" s="122"/>
      <c r="I33" s="28">
        <v>195</v>
      </c>
      <c r="J33" s="50">
        <f t="shared" si="3"/>
        <v>195</v>
      </c>
      <c r="K33" s="27"/>
      <c r="L33" s="130"/>
      <c r="M33" s="142" t="str">
        <f t="shared" si="12"/>
        <v/>
      </c>
      <c r="N33" s="1"/>
      <c r="O33" s="3"/>
      <c r="P33" s="1"/>
      <c r="Q33" s="73">
        <f t="shared" si="5"/>
        <v>0</v>
      </c>
      <c r="R33" s="74">
        <f t="shared" si="6"/>
        <v>0</v>
      </c>
      <c r="S33" s="74">
        <f t="shared" si="7"/>
        <v>0</v>
      </c>
      <c r="T33" s="74">
        <f t="shared" si="8"/>
        <v>0</v>
      </c>
      <c r="U33" s="75">
        <f t="shared" si="9"/>
        <v>0</v>
      </c>
      <c r="V33" s="74">
        <f t="shared" si="10"/>
        <v>0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" customHeight="1" x14ac:dyDescent="0.15">
      <c r="A34" s="33" t="s">
        <v>54</v>
      </c>
      <c r="B34" s="105" t="s">
        <v>55</v>
      </c>
      <c r="C34" s="122"/>
      <c r="D34" s="122"/>
      <c r="E34" s="122"/>
      <c r="F34" s="122"/>
      <c r="G34" s="122"/>
      <c r="H34" s="122"/>
      <c r="I34" s="28">
        <v>195</v>
      </c>
      <c r="J34" s="50">
        <f t="shared" si="3"/>
        <v>195</v>
      </c>
      <c r="K34" s="27"/>
      <c r="L34" s="130"/>
      <c r="M34" s="142" t="str">
        <f t="shared" si="12"/>
        <v/>
      </c>
      <c r="N34" s="1"/>
      <c r="O34" s="3"/>
      <c r="P34" s="1"/>
      <c r="Q34" s="73">
        <f t="shared" si="5"/>
        <v>0</v>
      </c>
      <c r="R34" s="74">
        <f t="shared" si="6"/>
        <v>0</v>
      </c>
      <c r="S34" s="74">
        <f t="shared" si="7"/>
        <v>0</v>
      </c>
      <c r="T34" s="74">
        <f t="shared" si="8"/>
        <v>0</v>
      </c>
      <c r="U34" s="75">
        <f t="shared" si="9"/>
        <v>0</v>
      </c>
      <c r="V34" s="74">
        <f t="shared" si="10"/>
        <v>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" customHeight="1" x14ac:dyDescent="0.15">
      <c r="A35" s="33" t="s">
        <v>56</v>
      </c>
      <c r="B35" s="105" t="s">
        <v>57</v>
      </c>
      <c r="C35" s="122"/>
      <c r="D35" s="122"/>
      <c r="E35" s="122"/>
      <c r="F35" s="122"/>
      <c r="G35" s="122"/>
      <c r="H35" s="122"/>
      <c r="I35" s="28">
        <v>138</v>
      </c>
      <c r="J35" s="50">
        <f t="shared" si="3"/>
        <v>138</v>
      </c>
      <c r="K35" s="27"/>
      <c r="L35" s="130"/>
      <c r="M35" s="142" t="str">
        <f t="shared" si="12"/>
        <v/>
      </c>
      <c r="N35" s="1"/>
      <c r="O35" s="3"/>
      <c r="P35" s="1"/>
      <c r="Q35" s="73">
        <f t="shared" si="5"/>
        <v>0</v>
      </c>
      <c r="R35" s="74">
        <f t="shared" si="6"/>
        <v>0</v>
      </c>
      <c r="S35" s="74">
        <f t="shared" si="7"/>
        <v>0</v>
      </c>
      <c r="T35" s="74">
        <f t="shared" si="8"/>
        <v>0</v>
      </c>
      <c r="U35" s="75">
        <f t="shared" si="9"/>
        <v>0</v>
      </c>
      <c r="V35" s="74">
        <f t="shared" si="10"/>
        <v>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" customHeight="1" x14ac:dyDescent="0.15">
      <c r="A36" s="33" t="s">
        <v>58</v>
      </c>
      <c r="B36" s="105" t="s">
        <v>59</v>
      </c>
      <c r="C36" s="122"/>
      <c r="D36" s="122"/>
      <c r="E36" s="122"/>
      <c r="F36" s="122"/>
      <c r="G36" s="122"/>
      <c r="H36" s="122"/>
      <c r="I36" s="28">
        <v>138</v>
      </c>
      <c r="J36" s="50">
        <f t="shared" si="3"/>
        <v>138</v>
      </c>
      <c r="K36" s="27"/>
      <c r="L36" s="130"/>
      <c r="M36" s="142" t="str">
        <f t="shared" si="12"/>
        <v/>
      </c>
      <c r="N36" s="1"/>
      <c r="O36" s="3"/>
      <c r="P36" s="1"/>
      <c r="Q36" s="73">
        <f t="shared" si="5"/>
        <v>0</v>
      </c>
      <c r="R36" s="74">
        <f t="shared" si="6"/>
        <v>0</v>
      </c>
      <c r="S36" s="74">
        <f t="shared" si="7"/>
        <v>0</v>
      </c>
      <c r="T36" s="74">
        <f t="shared" si="8"/>
        <v>0</v>
      </c>
      <c r="U36" s="75">
        <f t="shared" si="9"/>
        <v>0</v>
      </c>
      <c r="V36" s="74">
        <f t="shared" si="10"/>
        <v>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15">
      <c r="A37" s="33" t="s">
        <v>60</v>
      </c>
      <c r="B37" s="105" t="s">
        <v>61</v>
      </c>
      <c r="C37" s="122"/>
      <c r="D37" s="122"/>
      <c r="E37" s="122"/>
      <c r="F37" s="122"/>
      <c r="G37" s="122"/>
      <c r="H37" s="122"/>
      <c r="I37" s="28">
        <v>150</v>
      </c>
      <c r="J37" s="50">
        <f t="shared" si="3"/>
        <v>150</v>
      </c>
      <c r="K37" s="27"/>
      <c r="L37" s="130"/>
      <c r="M37" s="142" t="str">
        <f t="shared" si="12"/>
        <v/>
      </c>
      <c r="N37" s="1"/>
      <c r="O37" s="3"/>
      <c r="P37" s="1"/>
      <c r="Q37" s="73">
        <f t="shared" si="5"/>
        <v>0</v>
      </c>
      <c r="R37" s="74">
        <f t="shared" si="6"/>
        <v>0</v>
      </c>
      <c r="S37" s="74">
        <f t="shared" si="7"/>
        <v>0</v>
      </c>
      <c r="T37" s="74">
        <f t="shared" si="8"/>
        <v>0</v>
      </c>
      <c r="U37" s="75">
        <f t="shared" si="9"/>
        <v>0</v>
      </c>
      <c r="V37" s="74">
        <f t="shared" si="10"/>
        <v>0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" customHeight="1" x14ac:dyDescent="0.15">
      <c r="A38" s="33" t="s">
        <v>62</v>
      </c>
      <c r="B38" s="105" t="s">
        <v>63</v>
      </c>
      <c r="C38" s="122"/>
      <c r="D38" s="122"/>
      <c r="E38" s="122"/>
      <c r="F38" s="122"/>
      <c r="G38" s="122"/>
      <c r="H38" s="122"/>
      <c r="I38" s="28">
        <v>150</v>
      </c>
      <c r="J38" s="50">
        <f t="shared" si="3"/>
        <v>150</v>
      </c>
      <c r="K38" s="27"/>
      <c r="L38" s="130"/>
      <c r="M38" s="142" t="str">
        <f t="shared" si="12"/>
        <v/>
      </c>
      <c r="N38" s="1"/>
      <c r="O38" s="3"/>
      <c r="P38" s="1"/>
      <c r="Q38" s="73">
        <f t="shared" si="5"/>
        <v>0</v>
      </c>
      <c r="R38" s="74">
        <f t="shared" si="6"/>
        <v>0</v>
      </c>
      <c r="S38" s="74">
        <f t="shared" si="7"/>
        <v>0</v>
      </c>
      <c r="T38" s="74">
        <f t="shared" si="8"/>
        <v>0</v>
      </c>
      <c r="U38" s="75">
        <f t="shared" si="9"/>
        <v>0</v>
      </c>
      <c r="V38" s="74">
        <f t="shared" si="10"/>
        <v>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15">
      <c r="A39" s="33" t="s">
        <v>68</v>
      </c>
      <c r="B39" s="105" t="s">
        <v>69</v>
      </c>
      <c r="C39" s="122"/>
      <c r="D39" s="122"/>
      <c r="E39" s="122"/>
      <c r="F39" s="122"/>
      <c r="G39" s="122"/>
      <c r="H39" s="122"/>
      <c r="I39" s="28">
        <v>163</v>
      </c>
      <c r="J39" s="50">
        <f t="shared" si="3"/>
        <v>163</v>
      </c>
      <c r="K39" s="27"/>
      <c r="L39" s="130"/>
      <c r="M39" s="142" t="str">
        <f t="shared" si="12"/>
        <v/>
      </c>
      <c r="N39" s="1"/>
      <c r="O39" s="3"/>
      <c r="P39" s="1"/>
      <c r="Q39" s="73">
        <f t="shared" si="5"/>
        <v>0</v>
      </c>
      <c r="R39" s="74">
        <f t="shared" si="6"/>
        <v>0</v>
      </c>
      <c r="S39" s="74">
        <f t="shared" si="7"/>
        <v>0</v>
      </c>
      <c r="T39" s="74">
        <f t="shared" si="8"/>
        <v>0</v>
      </c>
      <c r="U39" s="75">
        <f t="shared" si="9"/>
        <v>0</v>
      </c>
      <c r="V39" s="74">
        <f t="shared" si="10"/>
        <v>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" customHeight="1" x14ac:dyDescent="0.15">
      <c r="A40" s="33" t="s">
        <v>70</v>
      </c>
      <c r="B40" s="105" t="s">
        <v>71</v>
      </c>
      <c r="C40" s="122"/>
      <c r="D40" s="122"/>
      <c r="E40" s="122"/>
      <c r="F40" s="122"/>
      <c r="G40" s="122"/>
      <c r="H40" s="122"/>
      <c r="I40" s="28">
        <v>163</v>
      </c>
      <c r="J40" s="50">
        <f t="shared" si="3"/>
        <v>163</v>
      </c>
      <c r="K40" s="27"/>
      <c r="L40" s="130"/>
      <c r="M40" s="142" t="str">
        <f t="shared" si="12"/>
        <v/>
      </c>
      <c r="N40" s="1"/>
      <c r="O40" s="3"/>
      <c r="P40" s="1"/>
      <c r="Q40" s="73">
        <f t="shared" si="5"/>
        <v>0</v>
      </c>
      <c r="R40" s="74">
        <f t="shared" si="6"/>
        <v>0</v>
      </c>
      <c r="S40" s="74">
        <f t="shared" si="7"/>
        <v>0</v>
      </c>
      <c r="T40" s="74">
        <f t="shared" si="8"/>
        <v>0</v>
      </c>
      <c r="U40" s="75">
        <f t="shared" si="9"/>
        <v>0</v>
      </c>
      <c r="V40" s="74">
        <f t="shared" si="10"/>
        <v>0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" customHeight="1" x14ac:dyDescent="0.15">
      <c r="A41" s="33" t="s">
        <v>301</v>
      </c>
      <c r="B41" s="105" t="s">
        <v>303</v>
      </c>
      <c r="C41" s="122"/>
      <c r="D41" s="122"/>
      <c r="E41" s="122">
        <v>1</v>
      </c>
      <c r="F41" s="122">
        <v>1</v>
      </c>
      <c r="G41" s="122">
        <v>1</v>
      </c>
      <c r="H41" s="122"/>
      <c r="I41" s="28">
        <v>150</v>
      </c>
      <c r="J41" s="50">
        <f t="shared" si="3"/>
        <v>150</v>
      </c>
      <c r="K41" s="27"/>
      <c r="L41" s="130"/>
      <c r="M41" s="142" t="str">
        <f t="shared" ref="M41:M42" si="13">IF(L41*I41=0,"",L41*I41)</f>
        <v/>
      </c>
      <c r="N41" s="1"/>
      <c r="O41" s="3"/>
      <c r="P41" s="1"/>
      <c r="Q41" s="73">
        <f t="shared" si="5"/>
        <v>0</v>
      </c>
      <c r="R41" s="74">
        <f t="shared" si="6"/>
        <v>0</v>
      </c>
      <c r="S41" s="74">
        <f t="shared" si="7"/>
        <v>150</v>
      </c>
      <c r="T41" s="74">
        <f t="shared" si="8"/>
        <v>150</v>
      </c>
      <c r="U41" s="75">
        <f t="shared" si="9"/>
        <v>150</v>
      </c>
      <c r="V41" s="74">
        <f t="shared" si="10"/>
        <v>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" customHeight="1" x14ac:dyDescent="0.15">
      <c r="A42" s="33" t="s">
        <v>302</v>
      </c>
      <c r="B42" s="105" t="s">
        <v>304</v>
      </c>
      <c r="C42" s="122"/>
      <c r="D42" s="122"/>
      <c r="E42" s="122">
        <v>1</v>
      </c>
      <c r="F42" s="122">
        <v>1</v>
      </c>
      <c r="G42" s="122">
        <v>1</v>
      </c>
      <c r="H42" s="122"/>
      <c r="I42" s="28">
        <v>150</v>
      </c>
      <c r="J42" s="50">
        <f t="shared" si="3"/>
        <v>150</v>
      </c>
      <c r="K42" s="27"/>
      <c r="L42" s="130"/>
      <c r="M42" s="142" t="str">
        <f t="shared" si="13"/>
        <v/>
      </c>
      <c r="N42" s="1"/>
      <c r="O42" s="3"/>
      <c r="P42" s="1"/>
      <c r="Q42" s="73">
        <f t="shared" si="5"/>
        <v>0</v>
      </c>
      <c r="R42" s="74">
        <f t="shared" si="6"/>
        <v>0</v>
      </c>
      <c r="S42" s="74">
        <f t="shared" si="7"/>
        <v>150</v>
      </c>
      <c r="T42" s="74">
        <f t="shared" si="8"/>
        <v>150</v>
      </c>
      <c r="U42" s="75">
        <f t="shared" si="9"/>
        <v>150</v>
      </c>
      <c r="V42" s="74">
        <f t="shared" si="10"/>
        <v>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15">
      <c r="A43" s="33" t="s">
        <v>44</v>
      </c>
      <c r="B43" s="105" t="s">
        <v>45</v>
      </c>
      <c r="C43" s="122"/>
      <c r="D43" s="122"/>
      <c r="E43" s="122">
        <v>1</v>
      </c>
      <c r="F43" s="122">
        <v>1</v>
      </c>
      <c r="G43" s="122">
        <v>1</v>
      </c>
      <c r="H43" s="122"/>
      <c r="I43" s="28">
        <v>155</v>
      </c>
      <c r="J43" s="50">
        <f t="shared" si="3"/>
        <v>155</v>
      </c>
      <c r="K43" s="27"/>
      <c r="L43" s="130"/>
      <c r="M43" s="142" t="str">
        <f t="shared" si="11"/>
        <v/>
      </c>
      <c r="N43" s="1"/>
      <c r="O43" s="3"/>
      <c r="P43" s="1"/>
      <c r="Q43" s="73">
        <f t="shared" si="5"/>
        <v>0</v>
      </c>
      <c r="R43" s="74">
        <f t="shared" si="6"/>
        <v>0</v>
      </c>
      <c r="S43" s="74">
        <f t="shared" si="7"/>
        <v>155</v>
      </c>
      <c r="T43" s="74">
        <f t="shared" si="8"/>
        <v>155</v>
      </c>
      <c r="U43" s="75">
        <f t="shared" si="9"/>
        <v>155</v>
      </c>
      <c r="V43" s="74">
        <f t="shared" si="10"/>
        <v>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" customHeight="1" x14ac:dyDescent="0.15">
      <c r="A44" s="33" t="s">
        <v>46</v>
      </c>
      <c r="B44" s="105" t="s">
        <v>47</v>
      </c>
      <c r="C44" s="122"/>
      <c r="D44" s="122"/>
      <c r="E44" s="122">
        <v>1</v>
      </c>
      <c r="F44" s="122">
        <v>1</v>
      </c>
      <c r="G44" s="122">
        <v>1</v>
      </c>
      <c r="H44" s="122"/>
      <c r="I44" s="28">
        <v>155</v>
      </c>
      <c r="J44" s="50">
        <f t="shared" si="3"/>
        <v>155</v>
      </c>
      <c r="K44" s="27"/>
      <c r="L44" s="130"/>
      <c r="M44" s="142" t="str">
        <f t="shared" si="11"/>
        <v/>
      </c>
      <c r="N44" s="1"/>
      <c r="O44" s="3"/>
      <c r="P44" s="1"/>
      <c r="Q44" s="73">
        <f t="shared" si="5"/>
        <v>0</v>
      </c>
      <c r="R44" s="74">
        <f t="shared" si="6"/>
        <v>0</v>
      </c>
      <c r="S44" s="74">
        <f t="shared" si="7"/>
        <v>155</v>
      </c>
      <c r="T44" s="74">
        <f t="shared" si="8"/>
        <v>155</v>
      </c>
      <c r="U44" s="75">
        <f t="shared" si="9"/>
        <v>155</v>
      </c>
      <c r="V44" s="74">
        <f t="shared" si="10"/>
        <v>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15">
      <c r="A45" s="33" t="s">
        <v>64</v>
      </c>
      <c r="B45" s="105" t="s">
        <v>65</v>
      </c>
      <c r="C45" s="122"/>
      <c r="D45" s="122"/>
      <c r="E45" s="122">
        <v>1</v>
      </c>
      <c r="F45" s="122">
        <v>1</v>
      </c>
      <c r="G45" s="122">
        <v>1</v>
      </c>
      <c r="H45" s="122"/>
      <c r="I45" s="28">
        <v>168</v>
      </c>
      <c r="J45" s="50">
        <f t="shared" si="3"/>
        <v>168</v>
      </c>
      <c r="K45" s="27"/>
      <c r="L45" s="130"/>
      <c r="M45" s="142" t="str">
        <f t="shared" ref="M45:M46" si="14">IF(L45*I45=0,"",L45*I45)</f>
        <v/>
      </c>
      <c r="N45" s="1"/>
      <c r="O45" s="3"/>
      <c r="P45" s="1"/>
      <c r="Q45" s="73">
        <f t="shared" si="5"/>
        <v>0</v>
      </c>
      <c r="R45" s="74">
        <f t="shared" si="6"/>
        <v>0</v>
      </c>
      <c r="S45" s="74">
        <f t="shared" si="7"/>
        <v>168</v>
      </c>
      <c r="T45" s="74">
        <f t="shared" si="8"/>
        <v>168</v>
      </c>
      <c r="U45" s="75">
        <f t="shared" si="9"/>
        <v>168</v>
      </c>
      <c r="V45" s="74">
        <f t="shared" si="10"/>
        <v>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" customHeight="1" x14ac:dyDescent="0.15">
      <c r="A46" s="33" t="s">
        <v>66</v>
      </c>
      <c r="B46" s="105" t="s">
        <v>67</v>
      </c>
      <c r="C46" s="122"/>
      <c r="D46" s="122"/>
      <c r="E46" s="122">
        <v>1</v>
      </c>
      <c r="F46" s="122">
        <v>1</v>
      </c>
      <c r="G46" s="122">
        <v>1</v>
      </c>
      <c r="H46" s="122"/>
      <c r="I46" s="28">
        <v>168</v>
      </c>
      <c r="J46" s="50">
        <f t="shared" si="3"/>
        <v>168</v>
      </c>
      <c r="K46" s="27"/>
      <c r="L46" s="130"/>
      <c r="M46" s="142" t="str">
        <f t="shared" si="14"/>
        <v/>
      </c>
      <c r="N46" s="1"/>
      <c r="O46" s="3"/>
      <c r="P46" s="1"/>
      <c r="Q46" s="73">
        <f t="shared" si="5"/>
        <v>0</v>
      </c>
      <c r="R46" s="74">
        <f t="shared" si="6"/>
        <v>0</v>
      </c>
      <c r="S46" s="74">
        <f t="shared" si="7"/>
        <v>168</v>
      </c>
      <c r="T46" s="74">
        <f t="shared" si="8"/>
        <v>168</v>
      </c>
      <c r="U46" s="75">
        <f t="shared" si="9"/>
        <v>168</v>
      </c>
      <c r="V46" s="74">
        <f t="shared" si="10"/>
        <v>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" customHeight="1" x14ac:dyDescent="0.15">
      <c r="A47" s="33" t="s">
        <v>305</v>
      </c>
      <c r="B47" s="105" t="s">
        <v>307</v>
      </c>
      <c r="C47" s="122"/>
      <c r="D47" s="122"/>
      <c r="E47" s="122">
        <v>1</v>
      </c>
      <c r="F47" s="122">
        <v>1</v>
      </c>
      <c r="G47" s="122">
        <v>1</v>
      </c>
      <c r="H47" s="122"/>
      <c r="I47" s="28">
        <v>220</v>
      </c>
      <c r="J47" s="50">
        <f t="shared" si="3"/>
        <v>220</v>
      </c>
      <c r="K47" s="27"/>
      <c r="L47" s="130"/>
      <c r="M47" s="142" t="str">
        <f t="shared" si="11"/>
        <v/>
      </c>
      <c r="N47" s="1"/>
      <c r="O47" s="3"/>
      <c r="P47" s="1"/>
      <c r="Q47" s="73">
        <f t="shared" si="5"/>
        <v>0</v>
      </c>
      <c r="R47" s="74">
        <f t="shared" si="6"/>
        <v>0</v>
      </c>
      <c r="S47" s="74">
        <f t="shared" si="7"/>
        <v>220</v>
      </c>
      <c r="T47" s="74">
        <f t="shared" si="8"/>
        <v>220</v>
      </c>
      <c r="U47" s="75">
        <f t="shared" si="9"/>
        <v>220</v>
      </c>
      <c r="V47" s="74">
        <f t="shared" si="10"/>
        <v>0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" customHeight="1" x14ac:dyDescent="0.15">
      <c r="A48" s="33" t="s">
        <v>306</v>
      </c>
      <c r="B48" s="105" t="s">
        <v>308</v>
      </c>
      <c r="C48" s="122"/>
      <c r="D48" s="122"/>
      <c r="E48" s="122">
        <v>1</v>
      </c>
      <c r="F48" s="122">
        <v>1</v>
      </c>
      <c r="G48" s="122">
        <v>1</v>
      </c>
      <c r="H48" s="122"/>
      <c r="I48" s="28">
        <v>220</v>
      </c>
      <c r="J48" s="50">
        <f t="shared" si="3"/>
        <v>220</v>
      </c>
      <c r="K48" s="27"/>
      <c r="L48" s="130"/>
      <c r="M48" s="142" t="str">
        <f t="shared" si="11"/>
        <v/>
      </c>
      <c r="N48" s="1"/>
      <c r="O48" s="3"/>
      <c r="P48" s="1"/>
      <c r="Q48" s="73">
        <f t="shared" si="5"/>
        <v>0</v>
      </c>
      <c r="R48" s="74">
        <f t="shared" si="6"/>
        <v>0</v>
      </c>
      <c r="S48" s="74">
        <f t="shared" si="7"/>
        <v>220</v>
      </c>
      <c r="T48" s="74">
        <f t="shared" si="8"/>
        <v>220</v>
      </c>
      <c r="U48" s="75">
        <f t="shared" si="9"/>
        <v>220</v>
      </c>
      <c r="V48" s="74">
        <f t="shared" si="10"/>
        <v>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" customHeight="1" x14ac:dyDescent="0.15">
      <c r="A49" s="33" t="s">
        <v>72</v>
      </c>
      <c r="B49" s="105" t="s">
        <v>73</v>
      </c>
      <c r="C49" s="122"/>
      <c r="D49" s="122"/>
      <c r="E49" s="122"/>
      <c r="F49" s="122"/>
      <c r="G49" s="122"/>
      <c r="H49" s="122"/>
      <c r="I49" s="28">
        <v>60</v>
      </c>
      <c r="J49" s="50">
        <f t="shared" ref="J49:J80" si="15">I49</f>
        <v>60</v>
      </c>
      <c r="K49" s="27"/>
      <c r="L49" s="130"/>
      <c r="M49" s="142" t="str">
        <f t="shared" si="11"/>
        <v/>
      </c>
      <c r="N49" s="1"/>
      <c r="O49" s="3"/>
      <c r="P49" s="1"/>
      <c r="Q49" s="73">
        <f t="shared" si="5"/>
        <v>0</v>
      </c>
      <c r="R49" s="74">
        <f t="shared" si="6"/>
        <v>0</v>
      </c>
      <c r="S49" s="74">
        <f t="shared" si="7"/>
        <v>0</v>
      </c>
      <c r="T49" s="74">
        <f t="shared" si="8"/>
        <v>0</v>
      </c>
      <c r="U49" s="75">
        <f t="shared" si="9"/>
        <v>0</v>
      </c>
      <c r="V49" s="74">
        <f t="shared" si="10"/>
        <v>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" customHeight="1" x14ac:dyDescent="0.15">
      <c r="A50" s="33" t="s">
        <v>74</v>
      </c>
      <c r="B50" s="105" t="s">
        <v>75</v>
      </c>
      <c r="C50" s="122"/>
      <c r="D50" s="122"/>
      <c r="E50" s="122"/>
      <c r="F50" s="122"/>
      <c r="G50" s="122"/>
      <c r="H50" s="122"/>
      <c r="I50" s="28">
        <v>60</v>
      </c>
      <c r="J50" s="50">
        <f t="shared" si="15"/>
        <v>60</v>
      </c>
      <c r="K50" s="27"/>
      <c r="L50" s="130"/>
      <c r="M50" s="142" t="str">
        <f t="shared" si="11"/>
        <v/>
      </c>
      <c r="N50" s="1"/>
      <c r="O50" s="3"/>
      <c r="P50" s="1"/>
      <c r="Q50" s="73">
        <f t="shared" si="5"/>
        <v>0</v>
      </c>
      <c r="R50" s="74">
        <f t="shared" si="6"/>
        <v>0</v>
      </c>
      <c r="S50" s="74">
        <f t="shared" si="7"/>
        <v>0</v>
      </c>
      <c r="T50" s="74">
        <f t="shared" si="8"/>
        <v>0</v>
      </c>
      <c r="U50" s="75">
        <f t="shared" si="9"/>
        <v>0</v>
      </c>
      <c r="V50" s="74">
        <f t="shared" si="10"/>
        <v>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" customHeight="1" x14ac:dyDescent="0.15">
      <c r="A51" s="33" t="s">
        <v>76</v>
      </c>
      <c r="B51" s="105" t="s">
        <v>77</v>
      </c>
      <c r="C51" s="122"/>
      <c r="D51" s="122"/>
      <c r="E51" s="122"/>
      <c r="F51" s="122"/>
      <c r="G51" s="122"/>
      <c r="H51" s="122"/>
      <c r="I51" s="28">
        <v>60</v>
      </c>
      <c r="J51" s="50">
        <f t="shared" si="15"/>
        <v>60</v>
      </c>
      <c r="K51" s="27"/>
      <c r="L51" s="130"/>
      <c r="M51" s="142" t="str">
        <f t="shared" si="11"/>
        <v/>
      </c>
      <c r="N51" s="1"/>
      <c r="O51" s="3"/>
      <c r="P51" s="1"/>
      <c r="Q51" s="73">
        <f t="shared" si="5"/>
        <v>0</v>
      </c>
      <c r="R51" s="74">
        <f t="shared" si="6"/>
        <v>0</v>
      </c>
      <c r="S51" s="74">
        <f t="shared" si="7"/>
        <v>0</v>
      </c>
      <c r="T51" s="74">
        <f t="shared" si="8"/>
        <v>0</v>
      </c>
      <c r="U51" s="75">
        <f t="shared" si="9"/>
        <v>0</v>
      </c>
      <c r="V51" s="74">
        <f t="shared" si="10"/>
        <v>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" customHeight="1" x14ac:dyDescent="0.15">
      <c r="A52" s="33" t="s">
        <v>78</v>
      </c>
      <c r="B52" s="105" t="s">
        <v>79</v>
      </c>
      <c r="C52" s="122"/>
      <c r="D52" s="122"/>
      <c r="E52" s="122"/>
      <c r="F52" s="122"/>
      <c r="G52" s="122"/>
      <c r="H52" s="122"/>
      <c r="I52" s="28">
        <v>70</v>
      </c>
      <c r="J52" s="50">
        <f t="shared" si="15"/>
        <v>70</v>
      </c>
      <c r="K52" s="27"/>
      <c r="L52" s="130"/>
      <c r="M52" s="142" t="str">
        <f t="shared" si="11"/>
        <v/>
      </c>
      <c r="N52" s="1"/>
      <c r="O52" s="3"/>
      <c r="P52" s="1"/>
      <c r="Q52" s="73">
        <f t="shared" si="5"/>
        <v>0</v>
      </c>
      <c r="R52" s="74">
        <f t="shared" si="6"/>
        <v>0</v>
      </c>
      <c r="S52" s="74">
        <f t="shared" si="7"/>
        <v>0</v>
      </c>
      <c r="T52" s="74">
        <f t="shared" si="8"/>
        <v>0</v>
      </c>
      <c r="U52" s="75">
        <f t="shared" si="9"/>
        <v>0</v>
      </c>
      <c r="V52" s="74">
        <f t="shared" si="10"/>
        <v>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" customHeight="1" x14ac:dyDescent="0.15">
      <c r="A53" s="33" t="s">
        <v>80</v>
      </c>
      <c r="B53" s="105" t="s">
        <v>81</v>
      </c>
      <c r="C53" s="122"/>
      <c r="D53" s="122"/>
      <c r="E53" s="122"/>
      <c r="F53" s="122"/>
      <c r="G53" s="122"/>
      <c r="H53" s="122"/>
      <c r="I53" s="28">
        <v>70</v>
      </c>
      <c r="J53" s="50">
        <f t="shared" si="15"/>
        <v>70</v>
      </c>
      <c r="K53" s="27"/>
      <c r="L53" s="130"/>
      <c r="M53" s="142" t="str">
        <f t="shared" si="11"/>
        <v/>
      </c>
      <c r="N53" s="1"/>
      <c r="O53" s="3"/>
      <c r="P53" s="1"/>
      <c r="Q53" s="73">
        <f t="shared" si="5"/>
        <v>0</v>
      </c>
      <c r="R53" s="74">
        <f t="shared" si="6"/>
        <v>0</v>
      </c>
      <c r="S53" s="74">
        <f t="shared" si="7"/>
        <v>0</v>
      </c>
      <c r="T53" s="74">
        <f t="shared" si="8"/>
        <v>0</v>
      </c>
      <c r="U53" s="75">
        <f t="shared" si="9"/>
        <v>0</v>
      </c>
      <c r="V53" s="74">
        <f t="shared" si="10"/>
        <v>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" customHeight="1" x14ac:dyDescent="0.15">
      <c r="A54" s="33" t="s">
        <v>82</v>
      </c>
      <c r="B54" s="105" t="s">
        <v>83</v>
      </c>
      <c r="C54" s="122"/>
      <c r="D54" s="122"/>
      <c r="E54" s="122"/>
      <c r="F54" s="122"/>
      <c r="G54" s="122"/>
      <c r="H54" s="122"/>
      <c r="I54" s="28">
        <v>70</v>
      </c>
      <c r="J54" s="50">
        <f t="shared" si="15"/>
        <v>70</v>
      </c>
      <c r="K54" s="27"/>
      <c r="L54" s="130"/>
      <c r="M54" s="142" t="str">
        <f t="shared" si="11"/>
        <v/>
      </c>
      <c r="N54" s="1"/>
      <c r="O54" s="3"/>
      <c r="P54" s="1"/>
      <c r="Q54" s="73">
        <f t="shared" si="5"/>
        <v>0</v>
      </c>
      <c r="R54" s="74">
        <f t="shared" si="6"/>
        <v>0</v>
      </c>
      <c r="S54" s="74">
        <f t="shared" si="7"/>
        <v>0</v>
      </c>
      <c r="T54" s="74">
        <f t="shared" si="8"/>
        <v>0</v>
      </c>
      <c r="U54" s="75">
        <f t="shared" si="9"/>
        <v>0</v>
      </c>
      <c r="V54" s="74">
        <f t="shared" si="10"/>
        <v>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" customHeight="1" x14ac:dyDescent="0.15">
      <c r="A55" s="33" t="s">
        <v>84</v>
      </c>
      <c r="B55" s="105" t="s">
        <v>85</v>
      </c>
      <c r="C55" s="122"/>
      <c r="D55" s="122"/>
      <c r="E55" s="122"/>
      <c r="F55" s="122"/>
      <c r="G55" s="122"/>
      <c r="H55" s="122"/>
      <c r="I55" s="28">
        <v>70</v>
      </c>
      <c r="J55" s="50">
        <f t="shared" si="15"/>
        <v>70</v>
      </c>
      <c r="K55" s="27"/>
      <c r="L55" s="130"/>
      <c r="M55" s="142" t="str">
        <f t="shared" si="11"/>
        <v/>
      </c>
      <c r="N55" s="1"/>
      <c r="O55" s="3"/>
      <c r="P55" s="1"/>
      <c r="Q55" s="73">
        <f t="shared" si="5"/>
        <v>0</v>
      </c>
      <c r="R55" s="74">
        <f t="shared" si="6"/>
        <v>0</v>
      </c>
      <c r="S55" s="74">
        <f t="shared" si="7"/>
        <v>0</v>
      </c>
      <c r="T55" s="74">
        <f t="shared" si="8"/>
        <v>0</v>
      </c>
      <c r="U55" s="75">
        <f t="shared" si="9"/>
        <v>0</v>
      </c>
      <c r="V55" s="74">
        <f t="shared" si="10"/>
        <v>0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" customHeight="1" x14ac:dyDescent="0.15">
      <c r="A56" s="33" t="s">
        <v>86</v>
      </c>
      <c r="B56" s="105" t="s">
        <v>87</v>
      </c>
      <c r="C56" s="122"/>
      <c r="D56" s="122"/>
      <c r="E56" s="122"/>
      <c r="F56" s="122"/>
      <c r="G56" s="122"/>
      <c r="H56" s="122"/>
      <c r="I56" s="28">
        <v>80</v>
      </c>
      <c r="J56" s="50">
        <f t="shared" si="15"/>
        <v>80</v>
      </c>
      <c r="K56" s="27"/>
      <c r="L56" s="130"/>
      <c r="M56" s="142" t="str">
        <f t="shared" si="11"/>
        <v/>
      </c>
      <c r="N56" s="1"/>
      <c r="O56" s="3"/>
      <c r="P56" s="1"/>
      <c r="Q56" s="73">
        <f t="shared" si="5"/>
        <v>0</v>
      </c>
      <c r="R56" s="74">
        <f t="shared" si="6"/>
        <v>0</v>
      </c>
      <c r="S56" s="74">
        <f t="shared" si="7"/>
        <v>0</v>
      </c>
      <c r="T56" s="74">
        <f t="shared" si="8"/>
        <v>0</v>
      </c>
      <c r="U56" s="75">
        <f t="shared" si="9"/>
        <v>0</v>
      </c>
      <c r="V56" s="74">
        <f t="shared" si="10"/>
        <v>0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" customHeight="1" thickBot="1" x14ac:dyDescent="0.2">
      <c r="A57" s="36" t="s">
        <v>88</v>
      </c>
      <c r="B57" s="106" t="s">
        <v>89</v>
      </c>
      <c r="C57" s="124"/>
      <c r="D57" s="124"/>
      <c r="E57" s="124"/>
      <c r="F57" s="124"/>
      <c r="G57" s="124"/>
      <c r="H57" s="124"/>
      <c r="I57" s="37">
        <v>80</v>
      </c>
      <c r="J57" s="50">
        <f t="shared" si="15"/>
        <v>80</v>
      </c>
      <c r="K57" s="27"/>
      <c r="L57" s="130"/>
      <c r="M57" s="142" t="str">
        <f t="shared" si="11"/>
        <v/>
      </c>
      <c r="N57" s="1"/>
      <c r="O57" s="3"/>
      <c r="P57" s="1"/>
      <c r="Q57" s="73">
        <f t="shared" si="5"/>
        <v>0</v>
      </c>
      <c r="R57" s="74">
        <f t="shared" si="6"/>
        <v>0</v>
      </c>
      <c r="S57" s="74">
        <f t="shared" si="7"/>
        <v>0</v>
      </c>
      <c r="T57" s="74">
        <f t="shared" si="8"/>
        <v>0</v>
      </c>
      <c r="U57" s="75">
        <f t="shared" si="9"/>
        <v>0</v>
      </c>
      <c r="V57" s="74">
        <f t="shared" si="10"/>
        <v>0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" customHeight="1" thickBot="1" x14ac:dyDescent="0.2">
      <c r="A58" s="22"/>
      <c r="B58" s="82" t="s">
        <v>90</v>
      </c>
      <c r="C58" s="125">
        <f t="shared" ref="C58:G58" si="16">SUM(C17:C57)</f>
        <v>6</v>
      </c>
      <c r="D58" s="126">
        <f t="shared" si="16"/>
        <v>12</v>
      </c>
      <c r="E58" s="126">
        <f t="shared" si="16"/>
        <v>8</v>
      </c>
      <c r="F58" s="126">
        <f t="shared" si="16"/>
        <v>8</v>
      </c>
      <c r="G58" s="126">
        <f t="shared" si="16"/>
        <v>20</v>
      </c>
      <c r="H58" s="127">
        <f t="shared" ref="H58" si="17">SUM(H17:H57)</f>
        <v>0</v>
      </c>
      <c r="I58" s="23"/>
      <c r="J58" s="29"/>
      <c r="K58" s="23"/>
      <c r="L58" s="131" t="str">
        <f>IF(SUM(L17:L57)=0,"",SUM(L17:L57))</f>
        <v/>
      </c>
      <c r="M58" s="112" t="str">
        <f>IF(SUM(M17:M57)=0,"",SUM(M17:M57))</f>
        <v/>
      </c>
      <c r="N58" s="21"/>
      <c r="O58" s="22"/>
      <c r="P58" s="21"/>
      <c r="Q58" s="73"/>
      <c r="R58" s="74"/>
      <c r="S58" s="74"/>
      <c r="T58" s="74"/>
      <c r="U58" s="75"/>
      <c r="V58" s="74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 ht="15" customHeight="1" thickBot="1" x14ac:dyDescent="0.2">
      <c r="A59" s="39" t="s">
        <v>91</v>
      </c>
      <c r="B59" s="98"/>
      <c r="C59" s="20"/>
      <c r="D59" s="20"/>
      <c r="E59" s="20"/>
      <c r="F59" s="20"/>
      <c r="G59" s="20"/>
      <c r="H59" s="20"/>
      <c r="I59" s="23"/>
      <c r="J59" s="23"/>
      <c r="K59" s="23"/>
      <c r="L59" s="133"/>
      <c r="M59" s="144"/>
      <c r="N59" s="21"/>
      <c r="O59" s="22"/>
      <c r="P59" s="21"/>
      <c r="Q59" s="73"/>
      <c r="R59" s="74"/>
      <c r="S59" s="74"/>
      <c r="T59" s="74"/>
      <c r="U59" s="75"/>
      <c r="V59" s="74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ht="15" customHeight="1" x14ac:dyDescent="0.15">
      <c r="A60" s="35" t="s">
        <v>92</v>
      </c>
      <c r="B60" s="104" t="s">
        <v>93</v>
      </c>
      <c r="C60" s="120">
        <v>1</v>
      </c>
      <c r="D60" s="120">
        <v>2</v>
      </c>
      <c r="E60" s="120">
        <v>1</v>
      </c>
      <c r="F60" s="120">
        <v>2</v>
      </c>
      <c r="G60" s="120">
        <v>2</v>
      </c>
      <c r="H60" s="120"/>
      <c r="I60" s="26">
        <v>27</v>
      </c>
      <c r="J60" s="49">
        <f t="shared" si="15"/>
        <v>27</v>
      </c>
      <c r="K60" s="27"/>
      <c r="L60" s="129"/>
      <c r="M60" s="141" t="str">
        <f t="shared" ref="M60:M77" si="18">IF(L60*I60=0,"",L60*I60)</f>
        <v/>
      </c>
      <c r="N60" s="1"/>
      <c r="O60" s="3"/>
      <c r="P60" s="1"/>
      <c r="Q60" s="73">
        <f t="shared" ref="Q60:Q77" si="19">C60*I60</f>
        <v>27</v>
      </c>
      <c r="R60" s="74">
        <f t="shared" ref="R60:R77" si="20">D60*I60</f>
        <v>54</v>
      </c>
      <c r="S60" s="74">
        <f t="shared" ref="S60:S77" si="21">E60*I60</f>
        <v>27</v>
      </c>
      <c r="T60" s="74">
        <f t="shared" ref="T60:T77" si="22">F60*I60</f>
        <v>54</v>
      </c>
      <c r="U60" s="75">
        <f t="shared" ref="U60:U77" si="23">G60*I60</f>
        <v>54</v>
      </c>
      <c r="V60" s="74">
        <f t="shared" ref="V60:V77" si="24">H60*J60</f>
        <v>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" customHeight="1" x14ac:dyDescent="0.15">
      <c r="A61" s="33" t="s">
        <v>94</v>
      </c>
      <c r="B61" s="105" t="s">
        <v>95</v>
      </c>
      <c r="C61" s="122">
        <v>2</v>
      </c>
      <c r="D61" s="122">
        <v>3</v>
      </c>
      <c r="E61" s="122">
        <v>1</v>
      </c>
      <c r="F61" s="122">
        <v>3</v>
      </c>
      <c r="G61" s="122">
        <v>3</v>
      </c>
      <c r="H61" s="122"/>
      <c r="I61" s="28">
        <f>I$60</f>
        <v>27</v>
      </c>
      <c r="J61" s="50">
        <f t="shared" si="15"/>
        <v>27</v>
      </c>
      <c r="K61" s="27"/>
      <c r="L61" s="130"/>
      <c r="M61" s="142" t="str">
        <f t="shared" si="18"/>
        <v/>
      </c>
      <c r="N61" s="1"/>
      <c r="O61" s="3"/>
      <c r="P61" s="1"/>
      <c r="Q61" s="73">
        <f t="shared" si="19"/>
        <v>54</v>
      </c>
      <c r="R61" s="74">
        <f t="shared" si="20"/>
        <v>81</v>
      </c>
      <c r="S61" s="74">
        <f t="shared" si="21"/>
        <v>27</v>
      </c>
      <c r="T61" s="74">
        <f t="shared" si="22"/>
        <v>81</v>
      </c>
      <c r="U61" s="75">
        <f t="shared" si="23"/>
        <v>81</v>
      </c>
      <c r="V61" s="74">
        <f t="shared" si="24"/>
        <v>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" customHeight="1" x14ac:dyDescent="0.15">
      <c r="A62" s="33" t="s">
        <v>96</v>
      </c>
      <c r="B62" s="105" t="s">
        <v>97</v>
      </c>
      <c r="C62" s="122">
        <v>2</v>
      </c>
      <c r="D62" s="122">
        <v>3</v>
      </c>
      <c r="E62" s="122">
        <v>1</v>
      </c>
      <c r="F62" s="122">
        <v>3</v>
      </c>
      <c r="G62" s="122">
        <v>3</v>
      </c>
      <c r="H62" s="122"/>
      <c r="I62" s="28">
        <f>I$60</f>
        <v>27</v>
      </c>
      <c r="J62" s="50">
        <f t="shared" si="15"/>
        <v>27</v>
      </c>
      <c r="K62" s="27"/>
      <c r="L62" s="130"/>
      <c r="M62" s="142" t="str">
        <f t="shared" si="18"/>
        <v/>
      </c>
      <c r="N62" s="1"/>
      <c r="O62" s="3"/>
      <c r="P62" s="1"/>
      <c r="Q62" s="73">
        <f t="shared" si="19"/>
        <v>54</v>
      </c>
      <c r="R62" s="74">
        <f t="shared" si="20"/>
        <v>81</v>
      </c>
      <c r="S62" s="74">
        <f t="shared" si="21"/>
        <v>27</v>
      </c>
      <c r="T62" s="74">
        <f t="shared" si="22"/>
        <v>81</v>
      </c>
      <c r="U62" s="75">
        <f t="shared" si="23"/>
        <v>81</v>
      </c>
      <c r="V62" s="74">
        <f t="shared" si="24"/>
        <v>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15">
      <c r="A63" s="33" t="s">
        <v>98</v>
      </c>
      <c r="B63" s="105" t="s">
        <v>99</v>
      </c>
      <c r="C63" s="122">
        <v>3</v>
      </c>
      <c r="D63" s="122">
        <v>5</v>
      </c>
      <c r="E63" s="122">
        <v>1</v>
      </c>
      <c r="F63" s="122">
        <v>5</v>
      </c>
      <c r="G63" s="122">
        <v>5</v>
      </c>
      <c r="H63" s="122"/>
      <c r="I63" s="28">
        <f>I$60</f>
        <v>27</v>
      </c>
      <c r="J63" s="50">
        <f t="shared" si="15"/>
        <v>27</v>
      </c>
      <c r="K63" s="27"/>
      <c r="L63" s="130"/>
      <c r="M63" s="142" t="str">
        <f t="shared" si="18"/>
        <v/>
      </c>
      <c r="N63" s="1"/>
      <c r="O63" s="3"/>
      <c r="P63" s="1"/>
      <c r="Q63" s="73">
        <f t="shared" si="19"/>
        <v>81</v>
      </c>
      <c r="R63" s="74">
        <f t="shared" si="20"/>
        <v>135</v>
      </c>
      <c r="S63" s="74">
        <f t="shared" si="21"/>
        <v>27</v>
      </c>
      <c r="T63" s="74">
        <f t="shared" si="22"/>
        <v>135</v>
      </c>
      <c r="U63" s="75">
        <f t="shared" si="23"/>
        <v>135</v>
      </c>
      <c r="V63" s="74">
        <f t="shared" si="24"/>
        <v>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A64" s="33" t="s">
        <v>100</v>
      </c>
      <c r="B64" s="105" t="s">
        <v>101</v>
      </c>
      <c r="C64" s="122">
        <v>3</v>
      </c>
      <c r="D64" s="122">
        <v>5</v>
      </c>
      <c r="E64" s="122">
        <v>1</v>
      </c>
      <c r="F64" s="122">
        <v>5</v>
      </c>
      <c r="G64" s="122">
        <v>5</v>
      </c>
      <c r="H64" s="122"/>
      <c r="I64" s="28">
        <v>27</v>
      </c>
      <c r="J64" s="51">
        <f t="shared" si="15"/>
        <v>27</v>
      </c>
      <c r="K64" s="27"/>
      <c r="L64" s="134"/>
      <c r="M64" s="145" t="str">
        <f t="shared" si="18"/>
        <v/>
      </c>
      <c r="N64" s="1"/>
      <c r="O64" s="3"/>
      <c r="P64" s="1"/>
      <c r="Q64" s="73">
        <f t="shared" si="19"/>
        <v>81</v>
      </c>
      <c r="R64" s="74">
        <f t="shared" si="20"/>
        <v>135</v>
      </c>
      <c r="S64" s="74">
        <f t="shared" si="21"/>
        <v>27</v>
      </c>
      <c r="T64" s="74">
        <f t="shared" si="22"/>
        <v>135</v>
      </c>
      <c r="U64" s="75">
        <f t="shared" si="23"/>
        <v>135</v>
      </c>
      <c r="V64" s="74">
        <f t="shared" si="24"/>
        <v>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" customHeight="1" x14ac:dyDescent="0.15">
      <c r="A65" s="33" t="s">
        <v>102</v>
      </c>
      <c r="B65" s="105" t="s">
        <v>103</v>
      </c>
      <c r="C65" s="122">
        <v>3</v>
      </c>
      <c r="D65" s="122">
        <v>5</v>
      </c>
      <c r="E65" s="122">
        <v>2</v>
      </c>
      <c r="F65" s="122">
        <v>5</v>
      </c>
      <c r="G65" s="122">
        <v>5</v>
      </c>
      <c r="H65" s="122"/>
      <c r="I65" s="28">
        <v>27</v>
      </c>
      <c r="J65" s="51">
        <f t="shared" si="15"/>
        <v>27</v>
      </c>
      <c r="K65" s="27"/>
      <c r="L65" s="134"/>
      <c r="M65" s="145" t="str">
        <f t="shared" si="18"/>
        <v/>
      </c>
      <c r="N65" s="1"/>
      <c r="O65" s="3"/>
      <c r="P65" s="1"/>
      <c r="Q65" s="73">
        <f t="shared" si="19"/>
        <v>81</v>
      </c>
      <c r="R65" s="74">
        <f t="shared" si="20"/>
        <v>135</v>
      </c>
      <c r="S65" s="74">
        <f t="shared" si="21"/>
        <v>54</v>
      </c>
      <c r="T65" s="74">
        <f t="shared" si="22"/>
        <v>135</v>
      </c>
      <c r="U65" s="75">
        <f t="shared" si="23"/>
        <v>135</v>
      </c>
      <c r="V65" s="74">
        <f t="shared" si="24"/>
        <v>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" customHeight="1" x14ac:dyDescent="0.15">
      <c r="A66" s="33" t="s">
        <v>104</v>
      </c>
      <c r="B66" s="105" t="s">
        <v>105</v>
      </c>
      <c r="C66" s="122">
        <v>3</v>
      </c>
      <c r="D66" s="122">
        <v>5</v>
      </c>
      <c r="E66" s="122">
        <v>2</v>
      </c>
      <c r="F66" s="122">
        <v>5</v>
      </c>
      <c r="G66" s="122">
        <v>5</v>
      </c>
      <c r="H66" s="122"/>
      <c r="I66" s="28">
        <v>27</v>
      </c>
      <c r="J66" s="51">
        <f t="shared" si="15"/>
        <v>27</v>
      </c>
      <c r="K66" s="27"/>
      <c r="L66" s="134"/>
      <c r="M66" s="145" t="str">
        <f t="shared" si="18"/>
        <v/>
      </c>
      <c r="N66" s="1"/>
      <c r="O66" s="3"/>
      <c r="P66" s="1"/>
      <c r="Q66" s="73">
        <f t="shared" si="19"/>
        <v>81</v>
      </c>
      <c r="R66" s="74">
        <f t="shared" si="20"/>
        <v>135</v>
      </c>
      <c r="S66" s="74">
        <f t="shared" si="21"/>
        <v>54</v>
      </c>
      <c r="T66" s="74">
        <f t="shared" si="22"/>
        <v>135</v>
      </c>
      <c r="U66" s="75">
        <f t="shared" si="23"/>
        <v>135</v>
      </c>
      <c r="V66" s="74">
        <f t="shared" si="24"/>
        <v>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" customHeight="1" x14ac:dyDescent="0.15">
      <c r="A67" s="33" t="s">
        <v>106</v>
      </c>
      <c r="B67" s="105" t="s">
        <v>107</v>
      </c>
      <c r="C67" s="122">
        <v>3</v>
      </c>
      <c r="D67" s="122">
        <v>5</v>
      </c>
      <c r="E67" s="122">
        <v>2</v>
      </c>
      <c r="F67" s="122">
        <v>5</v>
      </c>
      <c r="G67" s="122">
        <v>5</v>
      </c>
      <c r="H67" s="122"/>
      <c r="I67" s="28">
        <v>27</v>
      </c>
      <c r="J67" s="51">
        <f t="shared" si="15"/>
        <v>27</v>
      </c>
      <c r="K67" s="27"/>
      <c r="L67" s="134"/>
      <c r="M67" s="145" t="str">
        <f t="shared" si="18"/>
        <v/>
      </c>
      <c r="N67" s="1"/>
      <c r="O67" s="3"/>
      <c r="P67" s="1"/>
      <c r="Q67" s="73">
        <f t="shared" si="19"/>
        <v>81</v>
      </c>
      <c r="R67" s="74">
        <f t="shared" si="20"/>
        <v>135</v>
      </c>
      <c r="S67" s="74">
        <f t="shared" si="21"/>
        <v>54</v>
      </c>
      <c r="T67" s="74">
        <f t="shared" si="22"/>
        <v>135</v>
      </c>
      <c r="U67" s="75">
        <f t="shared" si="23"/>
        <v>135</v>
      </c>
      <c r="V67" s="74">
        <f t="shared" si="24"/>
        <v>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" customHeight="1" x14ac:dyDescent="0.15">
      <c r="A68" s="33" t="s">
        <v>108</v>
      </c>
      <c r="B68" s="105" t="s">
        <v>109</v>
      </c>
      <c r="C68" s="122">
        <v>3</v>
      </c>
      <c r="D68" s="122">
        <v>5</v>
      </c>
      <c r="E68" s="122">
        <v>2</v>
      </c>
      <c r="F68" s="122">
        <v>5</v>
      </c>
      <c r="G68" s="122">
        <v>5</v>
      </c>
      <c r="H68" s="122"/>
      <c r="I68" s="28">
        <v>27</v>
      </c>
      <c r="J68" s="51">
        <f t="shared" si="15"/>
        <v>27</v>
      </c>
      <c r="K68" s="27"/>
      <c r="L68" s="134"/>
      <c r="M68" s="145" t="str">
        <f t="shared" si="18"/>
        <v/>
      </c>
      <c r="N68" s="1"/>
      <c r="O68" s="3"/>
      <c r="P68" s="1"/>
      <c r="Q68" s="73">
        <f t="shared" si="19"/>
        <v>81</v>
      </c>
      <c r="R68" s="74">
        <f t="shared" si="20"/>
        <v>135</v>
      </c>
      <c r="S68" s="74">
        <f t="shared" si="21"/>
        <v>54</v>
      </c>
      <c r="T68" s="74">
        <f t="shared" si="22"/>
        <v>135</v>
      </c>
      <c r="U68" s="75">
        <f t="shared" si="23"/>
        <v>135</v>
      </c>
      <c r="V68" s="74">
        <f t="shared" si="24"/>
        <v>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" customHeight="1" x14ac:dyDescent="0.15">
      <c r="A69" s="33" t="s">
        <v>110</v>
      </c>
      <c r="B69" s="105" t="s">
        <v>111</v>
      </c>
      <c r="C69" s="122">
        <v>2</v>
      </c>
      <c r="D69" s="122">
        <v>3</v>
      </c>
      <c r="E69" s="122">
        <v>2</v>
      </c>
      <c r="F69" s="122">
        <v>3</v>
      </c>
      <c r="G69" s="122">
        <v>3</v>
      </c>
      <c r="H69" s="122"/>
      <c r="I69" s="28">
        <v>27</v>
      </c>
      <c r="J69" s="51">
        <f t="shared" si="15"/>
        <v>27</v>
      </c>
      <c r="K69" s="27"/>
      <c r="L69" s="134"/>
      <c r="M69" s="145" t="str">
        <f t="shared" si="18"/>
        <v/>
      </c>
      <c r="N69" s="1"/>
      <c r="O69" s="3"/>
      <c r="P69" s="1"/>
      <c r="Q69" s="73">
        <f t="shared" si="19"/>
        <v>54</v>
      </c>
      <c r="R69" s="74">
        <f t="shared" si="20"/>
        <v>81</v>
      </c>
      <c r="S69" s="74">
        <f t="shared" si="21"/>
        <v>54</v>
      </c>
      <c r="T69" s="74">
        <f t="shared" si="22"/>
        <v>81</v>
      </c>
      <c r="U69" s="75">
        <f t="shared" si="23"/>
        <v>81</v>
      </c>
      <c r="V69" s="74">
        <f t="shared" si="24"/>
        <v>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" customHeight="1" x14ac:dyDescent="0.15">
      <c r="A70" s="33" t="s">
        <v>112</v>
      </c>
      <c r="B70" s="105" t="s">
        <v>113</v>
      </c>
      <c r="C70" s="122">
        <v>2</v>
      </c>
      <c r="D70" s="122">
        <v>3</v>
      </c>
      <c r="E70" s="122">
        <v>2</v>
      </c>
      <c r="F70" s="122">
        <v>3</v>
      </c>
      <c r="G70" s="122">
        <v>3</v>
      </c>
      <c r="H70" s="122"/>
      <c r="I70" s="28">
        <v>27</v>
      </c>
      <c r="J70" s="51">
        <f t="shared" si="15"/>
        <v>27</v>
      </c>
      <c r="K70" s="27"/>
      <c r="L70" s="134"/>
      <c r="M70" s="145" t="str">
        <f t="shared" si="18"/>
        <v/>
      </c>
      <c r="N70" s="1"/>
      <c r="O70" s="3"/>
      <c r="P70" s="1"/>
      <c r="Q70" s="73">
        <f t="shared" si="19"/>
        <v>54</v>
      </c>
      <c r="R70" s="74">
        <f t="shared" si="20"/>
        <v>81</v>
      </c>
      <c r="S70" s="74">
        <f t="shared" si="21"/>
        <v>54</v>
      </c>
      <c r="T70" s="74">
        <f t="shared" si="22"/>
        <v>81</v>
      </c>
      <c r="U70" s="75">
        <f t="shared" si="23"/>
        <v>81</v>
      </c>
      <c r="V70" s="74">
        <f t="shared" si="24"/>
        <v>0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" customHeight="1" x14ac:dyDescent="0.15">
      <c r="A71" s="33" t="s">
        <v>114</v>
      </c>
      <c r="B71" s="105" t="s">
        <v>115</v>
      </c>
      <c r="C71" s="122">
        <v>1</v>
      </c>
      <c r="D71" s="122">
        <v>2</v>
      </c>
      <c r="E71" s="122">
        <v>2</v>
      </c>
      <c r="F71" s="122">
        <v>2</v>
      </c>
      <c r="G71" s="122">
        <v>2</v>
      </c>
      <c r="H71" s="122"/>
      <c r="I71" s="28">
        <v>27</v>
      </c>
      <c r="J71" s="51">
        <f t="shared" si="15"/>
        <v>27</v>
      </c>
      <c r="K71" s="27"/>
      <c r="L71" s="134"/>
      <c r="M71" s="145" t="str">
        <f t="shared" si="18"/>
        <v/>
      </c>
      <c r="N71" s="1"/>
      <c r="O71" s="3"/>
      <c r="P71" s="1"/>
      <c r="Q71" s="73">
        <f t="shared" si="19"/>
        <v>27</v>
      </c>
      <c r="R71" s="74">
        <f t="shared" si="20"/>
        <v>54</v>
      </c>
      <c r="S71" s="74">
        <f t="shared" si="21"/>
        <v>54</v>
      </c>
      <c r="T71" s="74">
        <f t="shared" si="22"/>
        <v>54</v>
      </c>
      <c r="U71" s="75">
        <f t="shared" si="23"/>
        <v>54</v>
      </c>
      <c r="V71" s="74">
        <f t="shared" si="24"/>
        <v>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" customHeight="1" x14ac:dyDescent="0.15">
      <c r="A72" s="33" t="s">
        <v>116</v>
      </c>
      <c r="B72" s="105" t="s">
        <v>117</v>
      </c>
      <c r="C72" s="122">
        <v>1</v>
      </c>
      <c r="D72" s="122">
        <v>2</v>
      </c>
      <c r="E72" s="122">
        <v>2</v>
      </c>
      <c r="F72" s="122">
        <v>2</v>
      </c>
      <c r="G72" s="122">
        <v>2</v>
      </c>
      <c r="H72" s="122"/>
      <c r="I72" s="28">
        <v>27</v>
      </c>
      <c r="J72" s="51">
        <f t="shared" si="15"/>
        <v>27</v>
      </c>
      <c r="K72" s="27"/>
      <c r="L72" s="134"/>
      <c r="M72" s="145" t="str">
        <f t="shared" si="18"/>
        <v/>
      </c>
      <c r="N72" s="1"/>
      <c r="O72" s="3"/>
      <c r="P72" s="1"/>
      <c r="Q72" s="73">
        <f t="shared" si="19"/>
        <v>27</v>
      </c>
      <c r="R72" s="74">
        <f t="shared" si="20"/>
        <v>54</v>
      </c>
      <c r="S72" s="74">
        <f t="shared" si="21"/>
        <v>54</v>
      </c>
      <c r="T72" s="74">
        <f t="shared" si="22"/>
        <v>54</v>
      </c>
      <c r="U72" s="75">
        <f t="shared" si="23"/>
        <v>54</v>
      </c>
      <c r="V72" s="74">
        <f t="shared" si="24"/>
        <v>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" customHeight="1" x14ac:dyDescent="0.15">
      <c r="A73" s="33" t="s">
        <v>118</v>
      </c>
      <c r="B73" s="105" t="s">
        <v>119</v>
      </c>
      <c r="C73" s="122">
        <v>1</v>
      </c>
      <c r="D73" s="122">
        <v>2</v>
      </c>
      <c r="E73" s="122">
        <v>1</v>
      </c>
      <c r="F73" s="122">
        <v>2</v>
      </c>
      <c r="G73" s="122">
        <v>2</v>
      </c>
      <c r="H73" s="122"/>
      <c r="I73" s="28">
        <v>27</v>
      </c>
      <c r="J73" s="51">
        <f t="shared" si="15"/>
        <v>27</v>
      </c>
      <c r="K73" s="27"/>
      <c r="L73" s="134"/>
      <c r="M73" s="145" t="str">
        <f t="shared" si="18"/>
        <v/>
      </c>
      <c r="N73" s="1"/>
      <c r="O73" s="3"/>
      <c r="P73" s="1"/>
      <c r="Q73" s="73">
        <f t="shared" si="19"/>
        <v>27</v>
      </c>
      <c r="R73" s="74">
        <f t="shared" si="20"/>
        <v>54</v>
      </c>
      <c r="S73" s="74">
        <f t="shared" si="21"/>
        <v>27</v>
      </c>
      <c r="T73" s="74">
        <f t="shared" si="22"/>
        <v>54</v>
      </c>
      <c r="U73" s="75">
        <f t="shared" si="23"/>
        <v>54</v>
      </c>
      <c r="V73" s="74">
        <f t="shared" si="24"/>
        <v>0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" customHeight="1" x14ac:dyDescent="0.15">
      <c r="A74" s="33" t="s">
        <v>120</v>
      </c>
      <c r="B74" s="105" t="s">
        <v>121</v>
      </c>
      <c r="C74" s="122">
        <v>1</v>
      </c>
      <c r="D74" s="122">
        <v>2</v>
      </c>
      <c r="E74" s="122">
        <v>1</v>
      </c>
      <c r="F74" s="122">
        <v>2</v>
      </c>
      <c r="G74" s="122">
        <v>2</v>
      </c>
      <c r="H74" s="122"/>
      <c r="I74" s="28">
        <v>27</v>
      </c>
      <c r="J74" s="51">
        <f t="shared" si="15"/>
        <v>27</v>
      </c>
      <c r="K74" s="27"/>
      <c r="L74" s="134"/>
      <c r="M74" s="145" t="str">
        <f t="shared" si="18"/>
        <v/>
      </c>
      <c r="N74" s="1"/>
      <c r="O74" s="3"/>
      <c r="P74" s="1"/>
      <c r="Q74" s="73">
        <f t="shared" si="19"/>
        <v>27</v>
      </c>
      <c r="R74" s="74">
        <f t="shared" si="20"/>
        <v>54</v>
      </c>
      <c r="S74" s="74">
        <f t="shared" si="21"/>
        <v>27</v>
      </c>
      <c r="T74" s="74">
        <f t="shared" si="22"/>
        <v>54</v>
      </c>
      <c r="U74" s="75">
        <f t="shared" si="23"/>
        <v>54</v>
      </c>
      <c r="V74" s="74">
        <f t="shared" si="24"/>
        <v>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" customHeight="1" x14ac:dyDescent="0.15">
      <c r="A75" s="33" t="s">
        <v>122</v>
      </c>
      <c r="B75" s="105" t="s">
        <v>123</v>
      </c>
      <c r="C75" s="122">
        <v>1</v>
      </c>
      <c r="D75" s="122">
        <v>2</v>
      </c>
      <c r="E75" s="122">
        <v>1</v>
      </c>
      <c r="F75" s="122">
        <v>2</v>
      </c>
      <c r="G75" s="122">
        <v>2</v>
      </c>
      <c r="H75" s="122"/>
      <c r="I75" s="28">
        <v>27</v>
      </c>
      <c r="J75" s="51">
        <f t="shared" si="15"/>
        <v>27</v>
      </c>
      <c r="K75" s="27"/>
      <c r="L75" s="134"/>
      <c r="M75" s="145" t="str">
        <f t="shared" si="18"/>
        <v/>
      </c>
      <c r="N75" s="1"/>
      <c r="O75" s="3"/>
      <c r="P75" s="1"/>
      <c r="Q75" s="73">
        <f t="shared" si="19"/>
        <v>27</v>
      </c>
      <c r="R75" s="74">
        <f t="shared" si="20"/>
        <v>54</v>
      </c>
      <c r="S75" s="74">
        <f t="shared" si="21"/>
        <v>27</v>
      </c>
      <c r="T75" s="74">
        <f t="shared" si="22"/>
        <v>54</v>
      </c>
      <c r="U75" s="75">
        <f t="shared" si="23"/>
        <v>54</v>
      </c>
      <c r="V75" s="74">
        <f t="shared" si="24"/>
        <v>0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" customHeight="1" x14ac:dyDescent="0.15">
      <c r="A76" s="33" t="s">
        <v>124</v>
      </c>
      <c r="B76" s="105" t="s">
        <v>125</v>
      </c>
      <c r="C76" s="122">
        <v>1</v>
      </c>
      <c r="D76" s="122">
        <v>2</v>
      </c>
      <c r="E76" s="122">
        <v>1</v>
      </c>
      <c r="F76" s="122">
        <v>2</v>
      </c>
      <c r="G76" s="122">
        <v>2</v>
      </c>
      <c r="H76" s="122"/>
      <c r="I76" s="28">
        <v>27</v>
      </c>
      <c r="J76" s="51">
        <f t="shared" si="15"/>
        <v>27</v>
      </c>
      <c r="K76" s="27"/>
      <c r="L76" s="134"/>
      <c r="M76" s="145" t="str">
        <f t="shared" si="18"/>
        <v/>
      </c>
      <c r="N76" s="1"/>
      <c r="O76" s="3"/>
      <c r="P76" s="1"/>
      <c r="Q76" s="73">
        <f t="shared" si="19"/>
        <v>27</v>
      </c>
      <c r="R76" s="74">
        <f t="shared" si="20"/>
        <v>54</v>
      </c>
      <c r="S76" s="74">
        <f t="shared" si="21"/>
        <v>27</v>
      </c>
      <c r="T76" s="74">
        <f t="shared" si="22"/>
        <v>54</v>
      </c>
      <c r="U76" s="75">
        <f t="shared" si="23"/>
        <v>54</v>
      </c>
      <c r="V76" s="74">
        <f t="shared" si="24"/>
        <v>0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" customHeight="1" thickBot="1" x14ac:dyDescent="0.2">
      <c r="A77" s="36" t="s">
        <v>126</v>
      </c>
      <c r="B77" s="106" t="s">
        <v>127</v>
      </c>
      <c r="C77" s="124">
        <v>1</v>
      </c>
      <c r="D77" s="124">
        <v>2</v>
      </c>
      <c r="E77" s="124"/>
      <c r="F77" s="124">
        <v>2</v>
      </c>
      <c r="G77" s="124">
        <v>2</v>
      </c>
      <c r="H77" s="124"/>
      <c r="I77" s="37">
        <v>27</v>
      </c>
      <c r="J77" s="52">
        <f t="shared" si="15"/>
        <v>27</v>
      </c>
      <c r="K77" s="27"/>
      <c r="L77" s="135"/>
      <c r="M77" s="146" t="str">
        <f t="shared" si="18"/>
        <v/>
      </c>
      <c r="N77" s="1"/>
      <c r="O77" s="3"/>
      <c r="P77" s="1"/>
      <c r="Q77" s="73">
        <f t="shared" si="19"/>
        <v>27</v>
      </c>
      <c r="R77" s="74">
        <f t="shared" si="20"/>
        <v>54</v>
      </c>
      <c r="S77" s="74">
        <f t="shared" si="21"/>
        <v>0</v>
      </c>
      <c r="T77" s="74">
        <f t="shared" si="22"/>
        <v>54</v>
      </c>
      <c r="U77" s="75">
        <f t="shared" si="23"/>
        <v>54</v>
      </c>
      <c r="V77" s="74">
        <f t="shared" si="24"/>
        <v>0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" customHeight="1" thickBot="1" x14ac:dyDescent="0.2">
      <c r="A78" s="39" t="s">
        <v>128</v>
      </c>
      <c r="B78" s="98"/>
      <c r="C78" s="20"/>
      <c r="D78" s="20"/>
      <c r="E78" s="20"/>
      <c r="F78" s="20"/>
      <c r="G78" s="20"/>
      <c r="H78" s="20"/>
      <c r="I78" s="23"/>
      <c r="J78" s="23"/>
      <c r="K78" s="23"/>
      <c r="L78" s="133"/>
      <c r="M78" s="144"/>
      <c r="N78" s="21"/>
      <c r="O78" s="22"/>
      <c r="P78" s="21"/>
      <c r="Q78" s="73"/>
      <c r="R78" s="74"/>
      <c r="S78" s="74"/>
      <c r="T78" s="74"/>
      <c r="U78" s="75"/>
      <c r="V78" s="74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 ht="15" customHeight="1" x14ac:dyDescent="0.15">
      <c r="A79" s="35" t="s">
        <v>129</v>
      </c>
      <c r="B79" s="104" t="s">
        <v>130</v>
      </c>
      <c r="C79" s="120">
        <v>1</v>
      </c>
      <c r="D79" s="120">
        <v>2</v>
      </c>
      <c r="E79" s="120"/>
      <c r="F79" s="120">
        <v>2</v>
      </c>
      <c r="G79" s="120">
        <v>2</v>
      </c>
      <c r="H79" s="120"/>
      <c r="I79" s="26">
        <v>23</v>
      </c>
      <c r="J79" s="49">
        <f t="shared" si="15"/>
        <v>23</v>
      </c>
      <c r="K79" s="27"/>
      <c r="L79" s="129"/>
      <c r="M79" s="141" t="str">
        <f t="shared" ref="M79:M96" si="25">IF(L79*I79=0,"",L79*I79)</f>
        <v/>
      </c>
      <c r="N79" s="1"/>
      <c r="O79" s="3"/>
      <c r="P79" s="1"/>
      <c r="Q79" s="73">
        <f t="shared" ref="Q79:Q96" si="26">C79*I79</f>
        <v>23</v>
      </c>
      <c r="R79" s="74">
        <f t="shared" ref="R79:R96" si="27">D79*I79</f>
        <v>46</v>
      </c>
      <c r="S79" s="74">
        <f t="shared" ref="S79:S96" si="28">E79*I79</f>
        <v>0</v>
      </c>
      <c r="T79" s="74">
        <f t="shared" ref="T79:T96" si="29">F79*I79</f>
        <v>46</v>
      </c>
      <c r="U79" s="75">
        <f t="shared" ref="U79:U96" si="30">G79*I79</f>
        <v>46</v>
      </c>
      <c r="V79" s="74">
        <f t="shared" ref="V79:V96" si="31">H79*J79</f>
        <v>0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" customHeight="1" x14ac:dyDescent="0.15">
      <c r="A80" s="33" t="s">
        <v>131</v>
      </c>
      <c r="B80" s="105" t="s">
        <v>132</v>
      </c>
      <c r="C80" s="122">
        <v>1</v>
      </c>
      <c r="D80" s="122">
        <v>2</v>
      </c>
      <c r="E80" s="122"/>
      <c r="F80" s="122">
        <v>2</v>
      </c>
      <c r="G80" s="122">
        <v>2</v>
      </c>
      <c r="H80" s="122"/>
      <c r="I80" s="28">
        <v>23</v>
      </c>
      <c r="J80" s="50">
        <f t="shared" si="15"/>
        <v>23</v>
      </c>
      <c r="K80" s="27"/>
      <c r="L80" s="130"/>
      <c r="M80" s="142" t="str">
        <f t="shared" si="25"/>
        <v/>
      </c>
      <c r="N80" s="1"/>
      <c r="O80" s="3"/>
      <c r="P80" s="1"/>
      <c r="Q80" s="73">
        <f t="shared" si="26"/>
        <v>23</v>
      </c>
      <c r="R80" s="74">
        <f t="shared" si="27"/>
        <v>46</v>
      </c>
      <c r="S80" s="74">
        <f t="shared" si="28"/>
        <v>0</v>
      </c>
      <c r="T80" s="74">
        <f t="shared" si="29"/>
        <v>46</v>
      </c>
      <c r="U80" s="75">
        <f t="shared" si="30"/>
        <v>46</v>
      </c>
      <c r="V80" s="74">
        <f t="shared" si="31"/>
        <v>0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" customHeight="1" x14ac:dyDescent="0.15">
      <c r="A81" s="33" t="s">
        <v>133</v>
      </c>
      <c r="B81" s="105" t="s">
        <v>134</v>
      </c>
      <c r="C81" s="122">
        <v>1</v>
      </c>
      <c r="D81" s="122">
        <v>2</v>
      </c>
      <c r="E81" s="122"/>
      <c r="F81" s="122">
        <v>2</v>
      </c>
      <c r="G81" s="122">
        <v>2</v>
      </c>
      <c r="H81" s="122"/>
      <c r="I81" s="28">
        <v>23</v>
      </c>
      <c r="J81" s="50">
        <f t="shared" ref="J81:J112" si="32">I81</f>
        <v>23</v>
      </c>
      <c r="K81" s="27"/>
      <c r="L81" s="130"/>
      <c r="M81" s="142" t="str">
        <f t="shared" si="25"/>
        <v/>
      </c>
      <c r="N81" s="1"/>
      <c r="O81" s="3"/>
      <c r="P81" s="1"/>
      <c r="Q81" s="73">
        <f t="shared" si="26"/>
        <v>23</v>
      </c>
      <c r="R81" s="74">
        <f t="shared" si="27"/>
        <v>46</v>
      </c>
      <c r="S81" s="74">
        <f t="shared" si="28"/>
        <v>0</v>
      </c>
      <c r="T81" s="74">
        <f t="shared" si="29"/>
        <v>46</v>
      </c>
      <c r="U81" s="75">
        <f t="shared" si="30"/>
        <v>46</v>
      </c>
      <c r="V81" s="74">
        <f t="shared" si="31"/>
        <v>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" customHeight="1" x14ac:dyDescent="0.15">
      <c r="A82" s="33" t="s">
        <v>135</v>
      </c>
      <c r="B82" s="105" t="s">
        <v>136</v>
      </c>
      <c r="C82" s="122">
        <v>1</v>
      </c>
      <c r="D82" s="122">
        <v>2</v>
      </c>
      <c r="E82" s="122">
        <v>1</v>
      </c>
      <c r="F82" s="122">
        <v>2</v>
      </c>
      <c r="G82" s="122">
        <v>2</v>
      </c>
      <c r="H82" s="122"/>
      <c r="I82" s="28">
        <v>23</v>
      </c>
      <c r="J82" s="50">
        <f t="shared" si="32"/>
        <v>23</v>
      </c>
      <c r="K82" s="27"/>
      <c r="L82" s="130"/>
      <c r="M82" s="142" t="str">
        <f t="shared" si="25"/>
        <v/>
      </c>
      <c r="N82" s="1"/>
      <c r="O82" s="3"/>
      <c r="P82" s="1"/>
      <c r="Q82" s="73">
        <f t="shared" si="26"/>
        <v>23</v>
      </c>
      <c r="R82" s="74">
        <f t="shared" si="27"/>
        <v>46</v>
      </c>
      <c r="S82" s="74">
        <f t="shared" si="28"/>
        <v>23</v>
      </c>
      <c r="T82" s="74">
        <f t="shared" si="29"/>
        <v>46</v>
      </c>
      <c r="U82" s="75">
        <f t="shared" si="30"/>
        <v>46</v>
      </c>
      <c r="V82" s="74">
        <f t="shared" si="31"/>
        <v>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" customHeight="1" x14ac:dyDescent="0.15">
      <c r="A83" s="33" t="s">
        <v>137</v>
      </c>
      <c r="B83" s="105" t="s">
        <v>138</v>
      </c>
      <c r="C83" s="122">
        <v>1</v>
      </c>
      <c r="D83" s="122">
        <v>2</v>
      </c>
      <c r="E83" s="122">
        <v>1</v>
      </c>
      <c r="F83" s="122">
        <v>2</v>
      </c>
      <c r="G83" s="122">
        <v>2</v>
      </c>
      <c r="H83" s="122"/>
      <c r="I83" s="28">
        <v>23</v>
      </c>
      <c r="J83" s="51">
        <f t="shared" si="32"/>
        <v>23</v>
      </c>
      <c r="K83" s="27"/>
      <c r="L83" s="134"/>
      <c r="M83" s="145" t="str">
        <f t="shared" si="25"/>
        <v/>
      </c>
      <c r="N83" s="1"/>
      <c r="O83" s="3"/>
      <c r="P83" s="1"/>
      <c r="Q83" s="73">
        <f t="shared" si="26"/>
        <v>23</v>
      </c>
      <c r="R83" s="74">
        <f t="shared" si="27"/>
        <v>46</v>
      </c>
      <c r="S83" s="74">
        <f t="shared" si="28"/>
        <v>23</v>
      </c>
      <c r="T83" s="74">
        <f t="shared" si="29"/>
        <v>46</v>
      </c>
      <c r="U83" s="75">
        <f t="shared" si="30"/>
        <v>46</v>
      </c>
      <c r="V83" s="74">
        <f t="shared" si="31"/>
        <v>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" customHeight="1" x14ac:dyDescent="0.15">
      <c r="A84" s="33" t="s">
        <v>139</v>
      </c>
      <c r="B84" s="105" t="s">
        <v>140</v>
      </c>
      <c r="C84" s="122">
        <v>1</v>
      </c>
      <c r="D84" s="122">
        <v>2</v>
      </c>
      <c r="E84" s="122">
        <v>1</v>
      </c>
      <c r="F84" s="122">
        <v>2</v>
      </c>
      <c r="G84" s="122">
        <v>2</v>
      </c>
      <c r="H84" s="122"/>
      <c r="I84" s="28">
        <v>23</v>
      </c>
      <c r="J84" s="51">
        <f t="shared" si="32"/>
        <v>23</v>
      </c>
      <c r="K84" s="27"/>
      <c r="L84" s="134"/>
      <c r="M84" s="145" t="str">
        <f t="shared" si="25"/>
        <v/>
      </c>
      <c r="N84" s="1"/>
      <c r="O84" s="3"/>
      <c r="P84" s="1"/>
      <c r="Q84" s="73">
        <f t="shared" si="26"/>
        <v>23</v>
      </c>
      <c r="R84" s="74">
        <f t="shared" si="27"/>
        <v>46</v>
      </c>
      <c r="S84" s="74">
        <f t="shared" si="28"/>
        <v>23</v>
      </c>
      <c r="T84" s="74">
        <f t="shared" si="29"/>
        <v>46</v>
      </c>
      <c r="U84" s="75">
        <f t="shared" si="30"/>
        <v>46</v>
      </c>
      <c r="V84" s="74">
        <f t="shared" si="31"/>
        <v>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15">
      <c r="A85" s="33" t="s">
        <v>141</v>
      </c>
      <c r="B85" s="105" t="s">
        <v>142</v>
      </c>
      <c r="C85" s="122">
        <v>1</v>
      </c>
      <c r="D85" s="122">
        <v>2</v>
      </c>
      <c r="E85" s="122">
        <v>1</v>
      </c>
      <c r="F85" s="122">
        <v>2</v>
      </c>
      <c r="G85" s="122">
        <v>2</v>
      </c>
      <c r="H85" s="122"/>
      <c r="I85" s="28">
        <v>23</v>
      </c>
      <c r="J85" s="51">
        <f t="shared" si="32"/>
        <v>23</v>
      </c>
      <c r="K85" s="27"/>
      <c r="L85" s="134"/>
      <c r="M85" s="145" t="str">
        <f t="shared" si="25"/>
        <v/>
      </c>
      <c r="N85" s="1"/>
      <c r="O85" s="3"/>
      <c r="P85" s="1"/>
      <c r="Q85" s="73">
        <f t="shared" si="26"/>
        <v>23</v>
      </c>
      <c r="R85" s="74">
        <f t="shared" si="27"/>
        <v>46</v>
      </c>
      <c r="S85" s="74">
        <f t="shared" si="28"/>
        <v>23</v>
      </c>
      <c r="T85" s="74">
        <f t="shared" si="29"/>
        <v>46</v>
      </c>
      <c r="U85" s="75">
        <f t="shared" si="30"/>
        <v>46</v>
      </c>
      <c r="V85" s="74">
        <f t="shared" si="31"/>
        <v>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" customHeight="1" x14ac:dyDescent="0.15">
      <c r="A86" s="33" t="s">
        <v>143</v>
      </c>
      <c r="B86" s="105" t="s">
        <v>144</v>
      </c>
      <c r="C86" s="122">
        <v>1</v>
      </c>
      <c r="D86" s="122">
        <v>2</v>
      </c>
      <c r="E86" s="122">
        <v>1</v>
      </c>
      <c r="F86" s="122">
        <v>2</v>
      </c>
      <c r="G86" s="122">
        <v>2</v>
      </c>
      <c r="H86" s="122"/>
      <c r="I86" s="28">
        <v>23</v>
      </c>
      <c r="J86" s="51">
        <f t="shared" si="32"/>
        <v>23</v>
      </c>
      <c r="K86" s="27"/>
      <c r="L86" s="134"/>
      <c r="M86" s="145" t="str">
        <f t="shared" si="25"/>
        <v/>
      </c>
      <c r="N86" s="1"/>
      <c r="O86" s="3"/>
      <c r="P86" s="1"/>
      <c r="Q86" s="73">
        <f t="shared" si="26"/>
        <v>23</v>
      </c>
      <c r="R86" s="74">
        <f t="shared" si="27"/>
        <v>46</v>
      </c>
      <c r="S86" s="74">
        <f t="shared" si="28"/>
        <v>23</v>
      </c>
      <c r="T86" s="74">
        <f t="shared" si="29"/>
        <v>46</v>
      </c>
      <c r="U86" s="75">
        <f t="shared" si="30"/>
        <v>46</v>
      </c>
      <c r="V86" s="74">
        <f t="shared" si="31"/>
        <v>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" customHeight="1" x14ac:dyDescent="0.15">
      <c r="A87" s="33" t="s">
        <v>145</v>
      </c>
      <c r="B87" s="105" t="s">
        <v>146</v>
      </c>
      <c r="C87" s="122">
        <v>1</v>
      </c>
      <c r="D87" s="122">
        <v>2</v>
      </c>
      <c r="E87" s="122">
        <v>1</v>
      </c>
      <c r="F87" s="122">
        <v>2</v>
      </c>
      <c r="G87" s="122">
        <v>2</v>
      </c>
      <c r="H87" s="122"/>
      <c r="I87" s="28">
        <v>23</v>
      </c>
      <c r="J87" s="51">
        <f t="shared" si="32"/>
        <v>23</v>
      </c>
      <c r="K87" s="27"/>
      <c r="L87" s="134"/>
      <c r="M87" s="145" t="str">
        <f t="shared" si="25"/>
        <v/>
      </c>
      <c r="N87" s="1"/>
      <c r="O87" s="3"/>
      <c r="P87" s="1"/>
      <c r="Q87" s="73">
        <f t="shared" si="26"/>
        <v>23</v>
      </c>
      <c r="R87" s="74">
        <f t="shared" si="27"/>
        <v>46</v>
      </c>
      <c r="S87" s="74">
        <f t="shared" si="28"/>
        <v>23</v>
      </c>
      <c r="T87" s="74">
        <f t="shared" si="29"/>
        <v>46</v>
      </c>
      <c r="U87" s="75">
        <f t="shared" si="30"/>
        <v>46</v>
      </c>
      <c r="V87" s="74">
        <f t="shared" si="31"/>
        <v>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" customHeight="1" x14ac:dyDescent="0.15">
      <c r="A88" s="33" t="s">
        <v>147</v>
      </c>
      <c r="B88" s="105" t="s">
        <v>148</v>
      </c>
      <c r="C88" s="122">
        <v>1</v>
      </c>
      <c r="D88" s="122">
        <v>2</v>
      </c>
      <c r="E88" s="122">
        <v>1</v>
      </c>
      <c r="F88" s="122">
        <v>2</v>
      </c>
      <c r="G88" s="122">
        <v>2</v>
      </c>
      <c r="H88" s="122"/>
      <c r="I88" s="28">
        <v>23</v>
      </c>
      <c r="J88" s="51">
        <f t="shared" si="32"/>
        <v>23</v>
      </c>
      <c r="K88" s="27"/>
      <c r="L88" s="134"/>
      <c r="M88" s="145" t="str">
        <f t="shared" si="25"/>
        <v/>
      </c>
      <c r="N88" s="1"/>
      <c r="O88" s="3"/>
      <c r="P88" s="1"/>
      <c r="Q88" s="73">
        <f t="shared" si="26"/>
        <v>23</v>
      </c>
      <c r="R88" s="74">
        <f t="shared" si="27"/>
        <v>46</v>
      </c>
      <c r="S88" s="74">
        <f t="shared" si="28"/>
        <v>23</v>
      </c>
      <c r="T88" s="74">
        <f t="shared" si="29"/>
        <v>46</v>
      </c>
      <c r="U88" s="75">
        <f t="shared" si="30"/>
        <v>46</v>
      </c>
      <c r="V88" s="74">
        <f t="shared" si="31"/>
        <v>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" customHeight="1" x14ac:dyDescent="0.15">
      <c r="A89" s="33" t="s">
        <v>149</v>
      </c>
      <c r="B89" s="105" t="s">
        <v>150</v>
      </c>
      <c r="C89" s="122">
        <v>1</v>
      </c>
      <c r="D89" s="122">
        <v>2</v>
      </c>
      <c r="E89" s="122">
        <v>1</v>
      </c>
      <c r="F89" s="122">
        <v>2</v>
      </c>
      <c r="G89" s="122">
        <v>2</v>
      </c>
      <c r="H89" s="122"/>
      <c r="I89" s="28">
        <v>23</v>
      </c>
      <c r="J89" s="51">
        <f t="shared" si="32"/>
        <v>23</v>
      </c>
      <c r="K89" s="27"/>
      <c r="L89" s="134"/>
      <c r="M89" s="145" t="str">
        <f t="shared" si="25"/>
        <v/>
      </c>
      <c r="N89" s="1"/>
      <c r="O89" s="3"/>
      <c r="P89" s="1"/>
      <c r="Q89" s="73">
        <f t="shared" si="26"/>
        <v>23</v>
      </c>
      <c r="R89" s="74">
        <f t="shared" si="27"/>
        <v>46</v>
      </c>
      <c r="S89" s="74">
        <f t="shared" si="28"/>
        <v>23</v>
      </c>
      <c r="T89" s="74">
        <f t="shared" si="29"/>
        <v>46</v>
      </c>
      <c r="U89" s="75">
        <f t="shared" si="30"/>
        <v>46</v>
      </c>
      <c r="V89" s="74">
        <f t="shared" si="31"/>
        <v>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" customHeight="1" x14ac:dyDescent="0.15">
      <c r="A90" s="33" t="s">
        <v>151</v>
      </c>
      <c r="B90" s="105" t="s">
        <v>152</v>
      </c>
      <c r="C90" s="122">
        <v>1</v>
      </c>
      <c r="D90" s="122">
        <v>1</v>
      </c>
      <c r="E90" s="122"/>
      <c r="F90" s="122">
        <v>1</v>
      </c>
      <c r="G90" s="122">
        <v>1</v>
      </c>
      <c r="H90" s="122"/>
      <c r="I90" s="28">
        <v>23</v>
      </c>
      <c r="J90" s="51">
        <f t="shared" si="32"/>
        <v>23</v>
      </c>
      <c r="K90" s="27"/>
      <c r="L90" s="134"/>
      <c r="M90" s="145" t="str">
        <f t="shared" si="25"/>
        <v/>
      </c>
      <c r="N90" s="1"/>
      <c r="O90" s="3"/>
      <c r="P90" s="1"/>
      <c r="Q90" s="73">
        <f t="shared" si="26"/>
        <v>23</v>
      </c>
      <c r="R90" s="74">
        <f t="shared" si="27"/>
        <v>23</v>
      </c>
      <c r="S90" s="74">
        <f t="shared" si="28"/>
        <v>0</v>
      </c>
      <c r="T90" s="74">
        <f t="shared" si="29"/>
        <v>23</v>
      </c>
      <c r="U90" s="75">
        <f t="shared" si="30"/>
        <v>23</v>
      </c>
      <c r="V90" s="74">
        <f t="shared" si="31"/>
        <v>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" customHeight="1" x14ac:dyDescent="0.15">
      <c r="A91" s="33" t="s">
        <v>153</v>
      </c>
      <c r="B91" s="105" t="s">
        <v>154</v>
      </c>
      <c r="C91" s="122">
        <v>1</v>
      </c>
      <c r="D91" s="122">
        <v>1</v>
      </c>
      <c r="E91" s="122"/>
      <c r="F91" s="122">
        <v>1</v>
      </c>
      <c r="G91" s="122">
        <v>1</v>
      </c>
      <c r="H91" s="122"/>
      <c r="I91" s="28">
        <v>23</v>
      </c>
      <c r="J91" s="51">
        <f t="shared" si="32"/>
        <v>23</v>
      </c>
      <c r="K91" s="27"/>
      <c r="L91" s="134"/>
      <c r="M91" s="145" t="str">
        <f t="shared" si="25"/>
        <v/>
      </c>
      <c r="N91" s="1"/>
      <c r="O91" s="3"/>
      <c r="P91" s="1"/>
      <c r="Q91" s="73">
        <f t="shared" si="26"/>
        <v>23</v>
      </c>
      <c r="R91" s="74">
        <f t="shared" si="27"/>
        <v>23</v>
      </c>
      <c r="S91" s="74">
        <f t="shared" si="28"/>
        <v>0</v>
      </c>
      <c r="T91" s="74">
        <f t="shared" si="29"/>
        <v>23</v>
      </c>
      <c r="U91" s="75">
        <f t="shared" si="30"/>
        <v>23</v>
      </c>
      <c r="V91" s="74">
        <f t="shared" si="31"/>
        <v>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" customHeight="1" x14ac:dyDescent="0.15">
      <c r="A92" s="33" t="s">
        <v>155</v>
      </c>
      <c r="B92" s="105" t="s">
        <v>156</v>
      </c>
      <c r="C92" s="122">
        <v>1</v>
      </c>
      <c r="D92" s="122">
        <v>1</v>
      </c>
      <c r="E92" s="122"/>
      <c r="F92" s="122">
        <v>1</v>
      </c>
      <c r="G92" s="122">
        <v>1</v>
      </c>
      <c r="H92" s="122"/>
      <c r="I92" s="28">
        <v>23</v>
      </c>
      <c r="J92" s="51">
        <f t="shared" si="32"/>
        <v>23</v>
      </c>
      <c r="K92" s="27"/>
      <c r="L92" s="134"/>
      <c r="M92" s="145" t="str">
        <f t="shared" si="25"/>
        <v/>
      </c>
      <c r="N92" s="1"/>
      <c r="O92" s="3"/>
      <c r="P92" s="1"/>
      <c r="Q92" s="73">
        <f t="shared" si="26"/>
        <v>23</v>
      </c>
      <c r="R92" s="74">
        <f t="shared" si="27"/>
        <v>23</v>
      </c>
      <c r="S92" s="74">
        <f t="shared" si="28"/>
        <v>0</v>
      </c>
      <c r="T92" s="74">
        <f t="shared" si="29"/>
        <v>23</v>
      </c>
      <c r="U92" s="75">
        <f t="shared" si="30"/>
        <v>23</v>
      </c>
      <c r="V92" s="74">
        <f t="shared" si="31"/>
        <v>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" customHeight="1" x14ac:dyDescent="0.15">
      <c r="A93" s="33" t="s">
        <v>157</v>
      </c>
      <c r="B93" s="105" t="s">
        <v>158</v>
      </c>
      <c r="C93" s="122">
        <v>1</v>
      </c>
      <c r="D93" s="122">
        <v>1</v>
      </c>
      <c r="E93" s="122"/>
      <c r="F93" s="122">
        <v>1</v>
      </c>
      <c r="G93" s="122">
        <v>1</v>
      </c>
      <c r="H93" s="122"/>
      <c r="I93" s="28">
        <v>23</v>
      </c>
      <c r="J93" s="51">
        <f t="shared" si="32"/>
        <v>23</v>
      </c>
      <c r="K93" s="27"/>
      <c r="L93" s="134"/>
      <c r="M93" s="145" t="str">
        <f t="shared" si="25"/>
        <v/>
      </c>
      <c r="N93" s="1"/>
      <c r="O93" s="3"/>
      <c r="P93" s="1"/>
      <c r="Q93" s="73">
        <f t="shared" si="26"/>
        <v>23</v>
      </c>
      <c r="R93" s="74">
        <f t="shared" si="27"/>
        <v>23</v>
      </c>
      <c r="S93" s="74">
        <f t="shared" si="28"/>
        <v>0</v>
      </c>
      <c r="T93" s="74">
        <f t="shared" si="29"/>
        <v>23</v>
      </c>
      <c r="U93" s="75">
        <f t="shared" si="30"/>
        <v>23</v>
      </c>
      <c r="V93" s="74">
        <f t="shared" si="31"/>
        <v>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15">
      <c r="A94" s="33" t="s">
        <v>159</v>
      </c>
      <c r="B94" s="105" t="s">
        <v>160</v>
      </c>
      <c r="C94" s="122">
        <v>1</v>
      </c>
      <c r="D94" s="122">
        <v>1</v>
      </c>
      <c r="E94" s="122"/>
      <c r="F94" s="122">
        <v>1</v>
      </c>
      <c r="G94" s="122">
        <v>1</v>
      </c>
      <c r="H94" s="122"/>
      <c r="I94" s="28">
        <v>23</v>
      </c>
      <c r="J94" s="51">
        <f t="shared" si="32"/>
        <v>23</v>
      </c>
      <c r="K94" s="27"/>
      <c r="L94" s="134"/>
      <c r="M94" s="145" t="str">
        <f t="shared" si="25"/>
        <v/>
      </c>
      <c r="N94" s="1"/>
      <c r="O94" s="3"/>
      <c r="P94" s="1"/>
      <c r="Q94" s="73">
        <f t="shared" si="26"/>
        <v>23</v>
      </c>
      <c r="R94" s="74">
        <f t="shared" si="27"/>
        <v>23</v>
      </c>
      <c r="S94" s="74">
        <f t="shared" si="28"/>
        <v>0</v>
      </c>
      <c r="T94" s="74">
        <f t="shared" si="29"/>
        <v>23</v>
      </c>
      <c r="U94" s="75">
        <f t="shared" si="30"/>
        <v>23</v>
      </c>
      <c r="V94" s="74">
        <f t="shared" si="31"/>
        <v>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" customHeight="1" x14ac:dyDescent="0.15">
      <c r="A95" s="33" t="s">
        <v>161</v>
      </c>
      <c r="B95" s="105" t="s">
        <v>162</v>
      </c>
      <c r="C95" s="122">
        <v>1</v>
      </c>
      <c r="D95" s="122">
        <v>1</v>
      </c>
      <c r="E95" s="122"/>
      <c r="F95" s="122">
        <v>1</v>
      </c>
      <c r="G95" s="122">
        <v>1</v>
      </c>
      <c r="H95" s="122"/>
      <c r="I95" s="28">
        <v>23</v>
      </c>
      <c r="J95" s="51">
        <f t="shared" si="32"/>
        <v>23</v>
      </c>
      <c r="K95" s="27"/>
      <c r="L95" s="134"/>
      <c r="M95" s="145" t="str">
        <f t="shared" si="25"/>
        <v/>
      </c>
      <c r="N95" s="1"/>
      <c r="O95" s="3"/>
      <c r="P95" s="1"/>
      <c r="Q95" s="73">
        <f t="shared" si="26"/>
        <v>23</v>
      </c>
      <c r="R95" s="74">
        <f t="shared" si="27"/>
        <v>23</v>
      </c>
      <c r="S95" s="74">
        <f t="shared" si="28"/>
        <v>0</v>
      </c>
      <c r="T95" s="74">
        <f t="shared" si="29"/>
        <v>23</v>
      </c>
      <c r="U95" s="75">
        <f t="shared" si="30"/>
        <v>23</v>
      </c>
      <c r="V95" s="74">
        <f t="shared" si="31"/>
        <v>0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" customHeight="1" thickBot="1" x14ac:dyDescent="0.2">
      <c r="A96" s="36" t="s">
        <v>163</v>
      </c>
      <c r="B96" s="106" t="s">
        <v>164</v>
      </c>
      <c r="C96" s="124">
        <v>1</v>
      </c>
      <c r="D96" s="124">
        <v>1</v>
      </c>
      <c r="E96" s="124"/>
      <c r="F96" s="124">
        <v>1</v>
      </c>
      <c r="G96" s="124">
        <v>1</v>
      </c>
      <c r="H96" s="124"/>
      <c r="I96" s="37">
        <v>23</v>
      </c>
      <c r="J96" s="52">
        <f t="shared" si="32"/>
        <v>23</v>
      </c>
      <c r="K96" s="27"/>
      <c r="L96" s="135"/>
      <c r="M96" s="146" t="str">
        <f t="shared" si="25"/>
        <v/>
      </c>
      <c r="N96" s="1"/>
      <c r="O96" s="3"/>
      <c r="P96" s="1"/>
      <c r="Q96" s="73">
        <f t="shared" si="26"/>
        <v>23</v>
      </c>
      <c r="R96" s="74">
        <f t="shared" si="27"/>
        <v>23</v>
      </c>
      <c r="S96" s="74">
        <f t="shared" si="28"/>
        <v>0</v>
      </c>
      <c r="T96" s="74">
        <f t="shared" si="29"/>
        <v>23</v>
      </c>
      <c r="U96" s="75">
        <f t="shared" si="30"/>
        <v>23</v>
      </c>
      <c r="V96" s="74">
        <f t="shared" si="31"/>
        <v>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" customHeight="1" thickBot="1" x14ac:dyDescent="0.2">
      <c r="A97" s="99" t="s">
        <v>165</v>
      </c>
      <c r="B97" s="98"/>
      <c r="C97" s="20"/>
      <c r="D97" s="20"/>
      <c r="E97" s="20"/>
      <c r="F97" s="20"/>
      <c r="G97" s="20"/>
      <c r="H97" s="20"/>
      <c r="I97" s="23"/>
      <c r="J97" s="53"/>
      <c r="K97" s="23"/>
      <c r="L97" s="136"/>
      <c r="M97" s="147"/>
      <c r="N97" s="1"/>
      <c r="O97" s="3"/>
      <c r="P97" s="1"/>
      <c r="Q97" s="73"/>
      <c r="R97" s="74"/>
      <c r="S97" s="74"/>
      <c r="T97" s="74"/>
      <c r="U97" s="75"/>
      <c r="V97" s="7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15">
      <c r="A98" s="35" t="s">
        <v>166</v>
      </c>
      <c r="B98" s="104" t="s">
        <v>167</v>
      </c>
      <c r="C98" s="120"/>
      <c r="D98" s="120"/>
      <c r="E98" s="120"/>
      <c r="F98" s="120"/>
      <c r="G98" s="120"/>
      <c r="H98" s="120"/>
      <c r="I98" s="26">
        <v>27</v>
      </c>
      <c r="J98" s="49">
        <f t="shared" si="32"/>
        <v>27</v>
      </c>
      <c r="K98" s="27"/>
      <c r="L98" s="129"/>
      <c r="M98" s="141" t="str">
        <f t="shared" ref="M98:M110" si="33">IF(L98*I98=0,"",L98*I98)</f>
        <v/>
      </c>
      <c r="N98" s="1"/>
      <c r="O98" s="3"/>
      <c r="P98" s="1"/>
      <c r="Q98" s="73">
        <f t="shared" ref="Q98:Q110" si="34">C98*I98</f>
        <v>0</v>
      </c>
      <c r="R98" s="74">
        <f t="shared" ref="R98:R110" si="35">D98*I98</f>
        <v>0</v>
      </c>
      <c r="S98" s="74">
        <f t="shared" ref="S98:S110" si="36">E98*I98</f>
        <v>0</v>
      </c>
      <c r="T98" s="74">
        <f t="shared" ref="T98:T110" si="37">F98*I98</f>
        <v>0</v>
      </c>
      <c r="U98" s="75">
        <f t="shared" ref="U98:U110" si="38">G98*I98</f>
        <v>0</v>
      </c>
      <c r="V98" s="74">
        <f t="shared" ref="V98:V110" si="39">H98*J98</f>
        <v>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15">
      <c r="A99" s="33" t="s">
        <v>168</v>
      </c>
      <c r="B99" s="105" t="s">
        <v>169</v>
      </c>
      <c r="C99" s="122">
        <v>2</v>
      </c>
      <c r="D99" s="122">
        <v>4</v>
      </c>
      <c r="E99" s="122">
        <v>1</v>
      </c>
      <c r="F99" s="122">
        <v>4</v>
      </c>
      <c r="G99" s="122">
        <v>4</v>
      </c>
      <c r="H99" s="122"/>
      <c r="I99" s="28">
        <v>27</v>
      </c>
      <c r="J99" s="50">
        <f t="shared" si="32"/>
        <v>27</v>
      </c>
      <c r="K99" s="27"/>
      <c r="L99" s="130"/>
      <c r="M99" s="142" t="str">
        <f t="shared" si="33"/>
        <v/>
      </c>
      <c r="N99" s="1"/>
      <c r="O99" s="3"/>
      <c r="P99" s="1"/>
      <c r="Q99" s="73">
        <f t="shared" si="34"/>
        <v>54</v>
      </c>
      <c r="R99" s="74">
        <f t="shared" si="35"/>
        <v>108</v>
      </c>
      <c r="S99" s="74">
        <f t="shared" si="36"/>
        <v>27</v>
      </c>
      <c r="T99" s="74">
        <f t="shared" si="37"/>
        <v>108</v>
      </c>
      <c r="U99" s="75">
        <f t="shared" si="38"/>
        <v>108</v>
      </c>
      <c r="V99" s="74">
        <f t="shared" si="39"/>
        <v>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" customHeight="1" x14ac:dyDescent="0.15">
      <c r="A100" s="33" t="s">
        <v>170</v>
      </c>
      <c r="B100" s="105" t="s">
        <v>171</v>
      </c>
      <c r="C100" s="122">
        <v>3</v>
      </c>
      <c r="D100" s="122">
        <v>6</v>
      </c>
      <c r="E100" s="122">
        <v>2</v>
      </c>
      <c r="F100" s="122">
        <v>6</v>
      </c>
      <c r="G100" s="122">
        <v>6</v>
      </c>
      <c r="H100" s="122"/>
      <c r="I100" s="28">
        <f>I$98</f>
        <v>27</v>
      </c>
      <c r="J100" s="50">
        <f t="shared" si="32"/>
        <v>27</v>
      </c>
      <c r="K100" s="27"/>
      <c r="L100" s="130"/>
      <c r="M100" s="142" t="str">
        <f t="shared" si="33"/>
        <v/>
      </c>
      <c r="N100" s="1"/>
      <c r="O100" s="3"/>
      <c r="P100" s="1"/>
      <c r="Q100" s="73">
        <f t="shared" si="34"/>
        <v>81</v>
      </c>
      <c r="R100" s="74">
        <f t="shared" si="35"/>
        <v>162</v>
      </c>
      <c r="S100" s="74">
        <f t="shared" si="36"/>
        <v>54</v>
      </c>
      <c r="T100" s="74">
        <f t="shared" si="37"/>
        <v>162</v>
      </c>
      <c r="U100" s="75">
        <f t="shared" si="38"/>
        <v>162</v>
      </c>
      <c r="V100" s="74">
        <f t="shared" si="39"/>
        <v>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" customHeight="1" x14ac:dyDescent="0.15">
      <c r="A101" s="33" t="s">
        <v>172</v>
      </c>
      <c r="B101" s="105" t="s">
        <v>173</v>
      </c>
      <c r="C101" s="122">
        <v>3</v>
      </c>
      <c r="D101" s="122">
        <v>6</v>
      </c>
      <c r="E101" s="122">
        <v>2</v>
      </c>
      <c r="F101" s="122">
        <v>6</v>
      </c>
      <c r="G101" s="122">
        <v>6</v>
      </c>
      <c r="H101" s="122"/>
      <c r="I101" s="28">
        <f>I$98</f>
        <v>27</v>
      </c>
      <c r="J101" s="50">
        <f t="shared" si="32"/>
        <v>27</v>
      </c>
      <c r="K101" s="27"/>
      <c r="L101" s="130"/>
      <c r="M101" s="142" t="str">
        <f t="shared" si="33"/>
        <v/>
      </c>
      <c r="N101" s="1"/>
      <c r="O101" s="3"/>
      <c r="P101" s="1"/>
      <c r="Q101" s="73">
        <f t="shared" si="34"/>
        <v>81</v>
      </c>
      <c r="R101" s="74">
        <f t="shared" si="35"/>
        <v>162</v>
      </c>
      <c r="S101" s="74">
        <f t="shared" si="36"/>
        <v>54</v>
      </c>
      <c r="T101" s="74">
        <f t="shared" si="37"/>
        <v>162</v>
      </c>
      <c r="U101" s="75">
        <f t="shared" si="38"/>
        <v>162</v>
      </c>
      <c r="V101" s="74">
        <f t="shared" si="39"/>
        <v>0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" customHeight="1" x14ac:dyDescent="0.15">
      <c r="A102" s="33" t="s">
        <v>174</v>
      </c>
      <c r="B102" s="105" t="s">
        <v>175</v>
      </c>
      <c r="C102" s="122">
        <v>3</v>
      </c>
      <c r="D102" s="122">
        <v>6</v>
      </c>
      <c r="E102" s="122">
        <v>2</v>
      </c>
      <c r="F102" s="122">
        <v>6</v>
      </c>
      <c r="G102" s="122">
        <v>6</v>
      </c>
      <c r="H102" s="122"/>
      <c r="I102" s="28">
        <v>27</v>
      </c>
      <c r="J102" s="51">
        <f t="shared" si="32"/>
        <v>27</v>
      </c>
      <c r="K102" s="27"/>
      <c r="L102" s="134"/>
      <c r="M102" s="145" t="str">
        <f t="shared" si="33"/>
        <v/>
      </c>
      <c r="N102" s="1"/>
      <c r="O102" s="3"/>
      <c r="P102" s="1"/>
      <c r="Q102" s="73">
        <f t="shared" si="34"/>
        <v>81</v>
      </c>
      <c r="R102" s="74">
        <f t="shared" si="35"/>
        <v>162</v>
      </c>
      <c r="S102" s="74">
        <f t="shared" si="36"/>
        <v>54</v>
      </c>
      <c r="T102" s="74">
        <f t="shared" si="37"/>
        <v>162</v>
      </c>
      <c r="U102" s="75">
        <f t="shared" si="38"/>
        <v>162</v>
      </c>
      <c r="V102" s="74">
        <f t="shared" si="39"/>
        <v>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" customHeight="1" x14ac:dyDescent="0.15">
      <c r="A103" s="33" t="s">
        <v>176</v>
      </c>
      <c r="B103" s="105" t="s">
        <v>177</v>
      </c>
      <c r="C103" s="122">
        <v>2</v>
      </c>
      <c r="D103" s="122">
        <v>5</v>
      </c>
      <c r="E103" s="122">
        <v>1</v>
      </c>
      <c r="F103" s="122">
        <v>5</v>
      </c>
      <c r="G103" s="122">
        <v>5</v>
      </c>
      <c r="H103" s="122"/>
      <c r="I103" s="28">
        <v>27</v>
      </c>
      <c r="J103" s="51">
        <f t="shared" si="32"/>
        <v>27</v>
      </c>
      <c r="K103" s="27"/>
      <c r="L103" s="134"/>
      <c r="M103" s="145" t="str">
        <f t="shared" si="33"/>
        <v/>
      </c>
      <c r="N103" s="1"/>
      <c r="O103" s="3"/>
      <c r="P103" s="1"/>
      <c r="Q103" s="73">
        <f t="shared" si="34"/>
        <v>54</v>
      </c>
      <c r="R103" s="74">
        <f t="shared" si="35"/>
        <v>135</v>
      </c>
      <c r="S103" s="74">
        <f t="shared" si="36"/>
        <v>27</v>
      </c>
      <c r="T103" s="74">
        <f t="shared" si="37"/>
        <v>135</v>
      </c>
      <c r="U103" s="75">
        <f t="shared" si="38"/>
        <v>135</v>
      </c>
      <c r="V103" s="74">
        <f t="shared" si="39"/>
        <v>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" customHeight="1" x14ac:dyDescent="0.15">
      <c r="A104" s="33" t="s">
        <v>178</v>
      </c>
      <c r="B104" s="105" t="s">
        <v>179</v>
      </c>
      <c r="C104" s="122">
        <v>2</v>
      </c>
      <c r="D104" s="122">
        <v>3</v>
      </c>
      <c r="E104" s="122">
        <v>1</v>
      </c>
      <c r="F104" s="122">
        <v>3</v>
      </c>
      <c r="G104" s="122">
        <v>3</v>
      </c>
      <c r="H104" s="122"/>
      <c r="I104" s="28">
        <v>27</v>
      </c>
      <c r="J104" s="51">
        <f t="shared" si="32"/>
        <v>27</v>
      </c>
      <c r="K104" s="27"/>
      <c r="L104" s="134"/>
      <c r="M104" s="145" t="str">
        <f t="shared" si="33"/>
        <v/>
      </c>
      <c r="N104" s="1"/>
      <c r="O104" s="3"/>
      <c r="P104" s="1"/>
      <c r="Q104" s="73">
        <f t="shared" si="34"/>
        <v>54</v>
      </c>
      <c r="R104" s="74">
        <f t="shared" si="35"/>
        <v>81</v>
      </c>
      <c r="S104" s="74">
        <f t="shared" si="36"/>
        <v>27</v>
      </c>
      <c r="T104" s="74">
        <f t="shared" si="37"/>
        <v>81</v>
      </c>
      <c r="U104" s="75">
        <f t="shared" si="38"/>
        <v>81</v>
      </c>
      <c r="V104" s="74">
        <f t="shared" si="39"/>
        <v>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" customHeight="1" x14ac:dyDescent="0.15">
      <c r="A105" s="33" t="s">
        <v>180</v>
      </c>
      <c r="B105" s="105" t="s">
        <v>181</v>
      </c>
      <c r="C105" s="122">
        <v>2</v>
      </c>
      <c r="D105" s="122">
        <v>3</v>
      </c>
      <c r="E105" s="122">
        <v>1</v>
      </c>
      <c r="F105" s="122">
        <v>3</v>
      </c>
      <c r="G105" s="122">
        <v>3</v>
      </c>
      <c r="H105" s="122"/>
      <c r="I105" s="28">
        <v>27</v>
      </c>
      <c r="J105" s="51">
        <f t="shared" si="32"/>
        <v>27</v>
      </c>
      <c r="K105" s="27"/>
      <c r="L105" s="134"/>
      <c r="M105" s="145" t="str">
        <f t="shared" si="33"/>
        <v/>
      </c>
      <c r="N105" s="1"/>
      <c r="O105" s="3"/>
      <c r="P105" s="1"/>
      <c r="Q105" s="73">
        <f t="shared" si="34"/>
        <v>54</v>
      </c>
      <c r="R105" s="74">
        <f t="shared" si="35"/>
        <v>81</v>
      </c>
      <c r="S105" s="74">
        <f t="shared" si="36"/>
        <v>27</v>
      </c>
      <c r="T105" s="74">
        <f t="shared" si="37"/>
        <v>81</v>
      </c>
      <c r="U105" s="75">
        <f t="shared" si="38"/>
        <v>81</v>
      </c>
      <c r="V105" s="74">
        <f t="shared" si="39"/>
        <v>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" customHeight="1" x14ac:dyDescent="0.15">
      <c r="A106" s="33" t="s">
        <v>182</v>
      </c>
      <c r="B106" s="105" t="s">
        <v>183</v>
      </c>
      <c r="C106" s="122">
        <v>2</v>
      </c>
      <c r="D106" s="122">
        <v>3</v>
      </c>
      <c r="E106" s="122">
        <v>1</v>
      </c>
      <c r="F106" s="122">
        <v>3</v>
      </c>
      <c r="G106" s="122">
        <v>3</v>
      </c>
      <c r="H106" s="122"/>
      <c r="I106" s="28">
        <v>27</v>
      </c>
      <c r="J106" s="51">
        <f t="shared" si="32"/>
        <v>27</v>
      </c>
      <c r="K106" s="27"/>
      <c r="L106" s="134"/>
      <c r="M106" s="145" t="str">
        <f t="shared" si="33"/>
        <v/>
      </c>
      <c r="N106" s="1"/>
      <c r="O106" s="3"/>
      <c r="P106" s="1"/>
      <c r="Q106" s="73">
        <f t="shared" si="34"/>
        <v>54</v>
      </c>
      <c r="R106" s="74">
        <f t="shared" si="35"/>
        <v>81</v>
      </c>
      <c r="S106" s="74">
        <f t="shared" si="36"/>
        <v>27</v>
      </c>
      <c r="T106" s="74">
        <f t="shared" si="37"/>
        <v>81</v>
      </c>
      <c r="U106" s="75">
        <f t="shared" si="38"/>
        <v>81</v>
      </c>
      <c r="V106" s="74">
        <f t="shared" si="39"/>
        <v>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" customHeight="1" x14ac:dyDescent="0.15">
      <c r="A107" s="33" t="s">
        <v>184</v>
      </c>
      <c r="B107" s="105" t="s">
        <v>185</v>
      </c>
      <c r="C107" s="122">
        <v>1</v>
      </c>
      <c r="D107" s="122">
        <v>2</v>
      </c>
      <c r="E107" s="122">
        <v>1</v>
      </c>
      <c r="F107" s="122">
        <v>2</v>
      </c>
      <c r="G107" s="122">
        <v>2</v>
      </c>
      <c r="H107" s="122"/>
      <c r="I107" s="28">
        <v>27</v>
      </c>
      <c r="J107" s="51">
        <f t="shared" si="32"/>
        <v>27</v>
      </c>
      <c r="K107" s="27"/>
      <c r="L107" s="134"/>
      <c r="M107" s="145" t="str">
        <f t="shared" si="33"/>
        <v/>
      </c>
      <c r="N107" s="1"/>
      <c r="O107" s="3"/>
      <c r="P107" s="1"/>
      <c r="Q107" s="73">
        <f t="shared" si="34"/>
        <v>27</v>
      </c>
      <c r="R107" s="74">
        <f t="shared" si="35"/>
        <v>54</v>
      </c>
      <c r="S107" s="74">
        <f t="shared" si="36"/>
        <v>27</v>
      </c>
      <c r="T107" s="74">
        <f t="shared" si="37"/>
        <v>54</v>
      </c>
      <c r="U107" s="75">
        <f t="shared" si="38"/>
        <v>54</v>
      </c>
      <c r="V107" s="74">
        <f t="shared" si="39"/>
        <v>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" customHeight="1" x14ac:dyDescent="0.15">
      <c r="A108" s="33" t="s">
        <v>186</v>
      </c>
      <c r="B108" s="105" t="s">
        <v>187</v>
      </c>
      <c r="C108" s="122">
        <v>1</v>
      </c>
      <c r="D108" s="122">
        <v>2</v>
      </c>
      <c r="E108" s="122">
        <v>1</v>
      </c>
      <c r="F108" s="122">
        <v>2</v>
      </c>
      <c r="G108" s="122">
        <v>2</v>
      </c>
      <c r="H108" s="122"/>
      <c r="I108" s="28">
        <v>27</v>
      </c>
      <c r="J108" s="51">
        <f t="shared" si="32"/>
        <v>27</v>
      </c>
      <c r="K108" s="27"/>
      <c r="L108" s="134"/>
      <c r="M108" s="145" t="str">
        <f t="shared" si="33"/>
        <v/>
      </c>
      <c r="N108" s="1"/>
      <c r="O108" s="3"/>
      <c r="P108" s="1"/>
      <c r="Q108" s="73">
        <f t="shared" si="34"/>
        <v>27</v>
      </c>
      <c r="R108" s="74">
        <f t="shared" si="35"/>
        <v>54</v>
      </c>
      <c r="S108" s="74">
        <f t="shared" si="36"/>
        <v>27</v>
      </c>
      <c r="T108" s="74">
        <f t="shared" si="37"/>
        <v>54</v>
      </c>
      <c r="U108" s="75">
        <f t="shared" si="38"/>
        <v>54</v>
      </c>
      <c r="V108" s="74">
        <f t="shared" si="39"/>
        <v>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" customHeight="1" x14ac:dyDescent="0.15">
      <c r="A109" s="33" t="s">
        <v>188</v>
      </c>
      <c r="B109" s="105" t="s">
        <v>189</v>
      </c>
      <c r="C109" s="122"/>
      <c r="D109" s="122"/>
      <c r="E109" s="122"/>
      <c r="F109" s="122"/>
      <c r="G109" s="122"/>
      <c r="H109" s="122"/>
      <c r="I109" s="28">
        <v>27</v>
      </c>
      <c r="J109" s="51">
        <f t="shared" si="32"/>
        <v>27</v>
      </c>
      <c r="K109" s="27"/>
      <c r="L109" s="134"/>
      <c r="M109" s="145" t="str">
        <f t="shared" si="33"/>
        <v/>
      </c>
      <c r="N109" s="1"/>
      <c r="O109" s="3"/>
      <c r="P109" s="1"/>
      <c r="Q109" s="73">
        <f t="shared" si="34"/>
        <v>0</v>
      </c>
      <c r="R109" s="74">
        <f t="shared" si="35"/>
        <v>0</v>
      </c>
      <c r="S109" s="74">
        <f t="shared" si="36"/>
        <v>0</v>
      </c>
      <c r="T109" s="74">
        <f t="shared" si="37"/>
        <v>0</v>
      </c>
      <c r="U109" s="75">
        <f t="shared" si="38"/>
        <v>0</v>
      </c>
      <c r="V109" s="74">
        <f t="shared" si="39"/>
        <v>0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" customHeight="1" thickBot="1" x14ac:dyDescent="0.2">
      <c r="A110" s="36" t="s">
        <v>190</v>
      </c>
      <c r="B110" s="106" t="s">
        <v>191</v>
      </c>
      <c r="C110" s="124"/>
      <c r="D110" s="124"/>
      <c r="E110" s="124"/>
      <c r="F110" s="124"/>
      <c r="G110" s="124"/>
      <c r="H110" s="124"/>
      <c r="I110" s="37">
        <v>27</v>
      </c>
      <c r="J110" s="52">
        <f t="shared" si="32"/>
        <v>27</v>
      </c>
      <c r="K110" s="27"/>
      <c r="L110" s="135"/>
      <c r="M110" s="146" t="str">
        <f t="shared" si="33"/>
        <v/>
      </c>
      <c r="N110" s="1"/>
      <c r="O110" s="3"/>
      <c r="P110" s="1"/>
      <c r="Q110" s="73">
        <f t="shared" si="34"/>
        <v>0</v>
      </c>
      <c r="R110" s="74">
        <f t="shared" si="35"/>
        <v>0</v>
      </c>
      <c r="S110" s="74">
        <f t="shared" si="36"/>
        <v>0</v>
      </c>
      <c r="T110" s="74">
        <f t="shared" si="37"/>
        <v>0</v>
      </c>
      <c r="U110" s="75">
        <f t="shared" si="38"/>
        <v>0</v>
      </c>
      <c r="V110" s="74">
        <f t="shared" si="39"/>
        <v>0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" customHeight="1" thickBot="1" x14ac:dyDescent="0.2">
      <c r="A111" s="99" t="s">
        <v>192</v>
      </c>
      <c r="B111" s="98"/>
      <c r="C111" s="20"/>
      <c r="D111" s="20"/>
      <c r="E111" s="20"/>
      <c r="F111" s="20"/>
      <c r="G111" s="20"/>
      <c r="H111" s="20"/>
      <c r="I111" s="23"/>
      <c r="J111" s="23"/>
      <c r="K111" s="23"/>
      <c r="L111" s="133"/>
      <c r="M111" s="144"/>
      <c r="N111" s="1"/>
      <c r="O111" s="3"/>
      <c r="P111" s="1"/>
      <c r="Q111" s="73"/>
      <c r="R111" s="74"/>
      <c r="S111" s="74"/>
      <c r="T111" s="74"/>
      <c r="U111" s="75"/>
      <c r="V111" s="74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" customHeight="1" x14ac:dyDescent="0.15">
      <c r="A112" s="35" t="s">
        <v>193</v>
      </c>
      <c r="B112" s="104" t="s">
        <v>194</v>
      </c>
      <c r="C112" s="120">
        <v>1</v>
      </c>
      <c r="D112" s="120">
        <v>2</v>
      </c>
      <c r="E112" s="120">
        <v>1</v>
      </c>
      <c r="F112" s="120">
        <v>2</v>
      </c>
      <c r="G112" s="120">
        <v>2</v>
      </c>
      <c r="H112" s="120"/>
      <c r="I112" s="26">
        <v>23</v>
      </c>
      <c r="J112" s="49">
        <f t="shared" si="32"/>
        <v>23</v>
      </c>
      <c r="K112" s="27"/>
      <c r="L112" s="129"/>
      <c r="M112" s="141" t="str">
        <f t="shared" ref="M112:M127" si="40">IF(L112*I112=0,"",L112*I112)</f>
        <v/>
      </c>
      <c r="N112" s="1"/>
      <c r="O112" s="3"/>
      <c r="P112" s="1"/>
      <c r="Q112" s="73">
        <f t="shared" ref="Q112:Q127" si="41">C112*I112</f>
        <v>23</v>
      </c>
      <c r="R112" s="74">
        <f t="shared" ref="R112:R127" si="42">D112*I112</f>
        <v>46</v>
      </c>
      <c r="S112" s="74">
        <f t="shared" ref="S112:S127" si="43">E112*I112</f>
        <v>23</v>
      </c>
      <c r="T112" s="74">
        <f t="shared" ref="T112:T127" si="44">F112*I112</f>
        <v>46</v>
      </c>
      <c r="U112" s="75">
        <f t="shared" ref="U112:U127" si="45">G112*I112</f>
        <v>46</v>
      </c>
      <c r="V112" s="74">
        <f t="shared" ref="V112:V127" si="46">H112*J112</f>
        <v>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" customHeight="1" x14ac:dyDescent="0.15">
      <c r="A113" s="33" t="s">
        <v>195</v>
      </c>
      <c r="B113" s="107" t="s">
        <v>196</v>
      </c>
      <c r="C113" s="122">
        <v>1</v>
      </c>
      <c r="D113" s="122">
        <v>2</v>
      </c>
      <c r="E113" s="122">
        <v>1</v>
      </c>
      <c r="F113" s="122">
        <v>2</v>
      </c>
      <c r="G113" s="122">
        <v>2</v>
      </c>
      <c r="H113" s="122"/>
      <c r="I113" s="28">
        <v>23</v>
      </c>
      <c r="J113" s="50">
        <f t="shared" ref="J113:J144" si="47">I113</f>
        <v>23</v>
      </c>
      <c r="K113" s="27"/>
      <c r="L113" s="130"/>
      <c r="M113" s="142" t="str">
        <f t="shared" si="40"/>
        <v/>
      </c>
      <c r="N113" s="1"/>
      <c r="O113" s="3"/>
      <c r="P113" s="1"/>
      <c r="Q113" s="73">
        <f t="shared" si="41"/>
        <v>23</v>
      </c>
      <c r="R113" s="74">
        <f t="shared" si="42"/>
        <v>46</v>
      </c>
      <c r="S113" s="74">
        <f t="shared" si="43"/>
        <v>23</v>
      </c>
      <c r="T113" s="74">
        <f t="shared" si="44"/>
        <v>46</v>
      </c>
      <c r="U113" s="75">
        <f t="shared" si="45"/>
        <v>46</v>
      </c>
      <c r="V113" s="74">
        <f t="shared" si="46"/>
        <v>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" customHeight="1" x14ac:dyDescent="0.15">
      <c r="A114" s="33" t="s">
        <v>197</v>
      </c>
      <c r="B114" s="105" t="s">
        <v>198</v>
      </c>
      <c r="C114" s="122">
        <v>1</v>
      </c>
      <c r="D114" s="122">
        <v>2</v>
      </c>
      <c r="E114" s="122">
        <v>1</v>
      </c>
      <c r="F114" s="122">
        <v>2</v>
      </c>
      <c r="G114" s="122">
        <v>2</v>
      </c>
      <c r="H114" s="122"/>
      <c r="I114" s="28">
        <v>23</v>
      </c>
      <c r="J114" s="50">
        <f t="shared" si="47"/>
        <v>23</v>
      </c>
      <c r="K114" s="27"/>
      <c r="L114" s="130"/>
      <c r="M114" s="142" t="str">
        <f t="shared" si="40"/>
        <v/>
      </c>
      <c r="N114" s="1"/>
      <c r="O114" s="3"/>
      <c r="P114" s="1"/>
      <c r="Q114" s="73">
        <f t="shared" si="41"/>
        <v>23</v>
      </c>
      <c r="R114" s="74">
        <f t="shared" si="42"/>
        <v>46</v>
      </c>
      <c r="S114" s="74">
        <f t="shared" si="43"/>
        <v>23</v>
      </c>
      <c r="T114" s="74">
        <f t="shared" si="44"/>
        <v>46</v>
      </c>
      <c r="U114" s="75">
        <f t="shared" si="45"/>
        <v>46</v>
      </c>
      <c r="V114" s="74">
        <f t="shared" si="46"/>
        <v>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" customHeight="1" x14ac:dyDescent="0.15">
      <c r="A115" s="33" t="s">
        <v>199</v>
      </c>
      <c r="B115" s="105" t="s">
        <v>200</v>
      </c>
      <c r="C115" s="122">
        <v>1</v>
      </c>
      <c r="D115" s="122">
        <v>2</v>
      </c>
      <c r="E115" s="122">
        <v>1</v>
      </c>
      <c r="F115" s="122">
        <v>2</v>
      </c>
      <c r="G115" s="122">
        <v>2</v>
      </c>
      <c r="H115" s="122"/>
      <c r="I115" s="28">
        <v>23</v>
      </c>
      <c r="J115" s="50">
        <f t="shared" si="47"/>
        <v>23</v>
      </c>
      <c r="K115" s="27"/>
      <c r="L115" s="130"/>
      <c r="M115" s="142" t="str">
        <f t="shared" si="40"/>
        <v/>
      </c>
      <c r="N115" s="1"/>
      <c r="O115" s="3"/>
      <c r="P115" s="1"/>
      <c r="Q115" s="73">
        <f t="shared" si="41"/>
        <v>23</v>
      </c>
      <c r="R115" s="74">
        <f t="shared" si="42"/>
        <v>46</v>
      </c>
      <c r="S115" s="74">
        <f t="shared" si="43"/>
        <v>23</v>
      </c>
      <c r="T115" s="74">
        <f t="shared" si="44"/>
        <v>46</v>
      </c>
      <c r="U115" s="75">
        <f t="shared" si="45"/>
        <v>46</v>
      </c>
      <c r="V115" s="74">
        <f t="shared" si="46"/>
        <v>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" customHeight="1" x14ac:dyDescent="0.15">
      <c r="A116" s="33" t="s">
        <v>201</v>
      </c>
      <c r="B116" s="105" t="s">
        <v>202</v>
      </c>
      <c r="C116" s="122">
        <v>1</v>
      </c>
      <c r="D116" s="122">
        <v>2</v>
      </c>
      <c r="E116" s="122"/>
      <c r="F116" s="122">
        <v>2</v>
      </c>
      <c r="G116" s="122">
        <v>2</v>
      </c>
      <c r="H116" s="122"/>
      <c r="I116" s="28">
        <v>23</v>
      </c>
      <c r="J116" s="50">
        <f t="shared" si="47"/>
        <v>23</v>
      </c>
      <c r="K116" s="27"/>
      <c r="L116" s="130"/>
      <c r="M116" s="142" t="str">
        <f t="shared" si="40"/>
        <v/>
      </c>
      <c r="N116" s="1"/>
      <c r="O116" s="3"/>
      <c r="P116" s="1"/>
      <c r="Q116" s="73">
        <f t="shared" si="41"/>
        <v>23</v>
      </c>
      <c r="R116" s="74">
        <f t="shared" si="42"/>
        <v>46</v>
      </c>
      <c r="S116" s="74">
        <f t="shared" si="43"/>
        <v>0</v>
      </c>
      <c r="T116" s="74">
        <f t="shared" si="44"/>
        <v>46</v>
      </c>
      <c r="U116" s="75">
        <f t="shared" si="45"/>
        <v>46</v>
      </c>
      <c r="V116" s="74">
        <f t="shared" si="46"/>
        <v>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" customHeight="1" x14ac:dyDescent="0.15">
      <c r="A117" s="33" t="s">
        <v>203</v>
      </c>
      <c r="B117" s="105" t="s">
        <v>204</v>
      </c>
      <c r="C117" s="122">
        <v>1</v>
      </c>
      <c r="D117" s="122">
        <v>2</v>
      </c>
      <c r="E117" s="122"/>
      <c r="F117" s="122">
        <v>2</v>
      </c>
      <c r="G117" s="122">
        <v>2</v>
      </c>
      <c r="H117" s="122"/>
      <c r="I117" s="28">
        <v>23</v>
      </c>
      <c r="J117" s="50">
        <f t="shared" si="47"/>
        <v>23</v>
      </c>
      <c r="K117" s="27"/>
      <c r="L117" s="130"/>
      <c r="M117" s="142" t="str">
        <f t="shared" si="40"/>
        <v/>
      </c>
      <c r="N117" s="1"/>
      <c r="O117" s="3"/>
      <c r="P117" s="1"/>
      <c r="Q117" s="73">
        <f t="shared" si="41"/>
        <v>23</v>
      </c>
      <c r="R117" s="74">
        <f t="shared" si="42"/>
        <v>46</v>
      </c>
      <c r="S117" s="74">
        <f t="shared" si="43"/>
        <v>0</v>
      </c>
      <c r="T117" s="74">
        <f t="shared" si="44"/>
        <v>46</v>
      </c>
      <c r="U117" s="75">
        <f t="shared" si="45"/>
        <v>46</v>
      </c>
      <c r="V117" s="74">
        <f t="shared" si="46"/>
        <v>0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" customHeight="1" x14ac:dyDescent="0.15">
      <c r="A118" s="33" t="s">
        <v>205</v>
      </c>
      <c r="B118" s="105" t="s">
        <v>206</v>
      </c>
      <c r="C118" s="122">
        <v>1</v>
      </c>
      <c r="D118" s="122">
        <v>2</v>
      </c>
      <c r="E118" s="122"/>
      <c r="F118" s="122">
        <v>2</v>
      </c>
      <c r="G118" s="122">
        <v>2</v>
      </c>
      <c r="H118" s="122"/>
      <c r="I118" s="28">
        <v>23</v>
      </c>
      <c r="J118" s="50">
        <f t="shared" si="47"/>
        <v>23</v>
      </c>
      <c r="K118" s="27"/>
      <c r="L118" s="130"/>
      <c r="M118" s="142" t="str">
        <f t="shared" si="40"/>
        <v/>
      </c>
      <c r="N118" s="1"/>
      <c r="O118" s="3"/>
      <c r="P118" s="1"/>
      <c r="Q118" s="73">
        <f t="shared" si="41"/>
        <v>23</v>
      </c>
      <c r="R118" s="74">
        <f t="shared" si="42"/>
        <v>46</v>
      </c>
      <c r="S118" s="74">
        <f t="shared" si="43"/>
        <v>0</v>
      </c>
      <c r="T118" s="74">
        <f t="shared" si="44"/>
        <v>46</v>
      </c>
      <c r="U118" s="75">
        <f t="shared" si="45"/>
        <v>46</v>
      </c>
      <c r="V118" s="74">
        <f t="shared" si="46"/>
        <v>0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" customHeight="1" x14ac:dyDescent="0.15">
      <c r="A119" s="33" t="s">
        <v>207</v>
      </c>
      <c r="B119" s="105" t="s">
        <v>208</v>
      </c>
      <c r="C119" s="122">
        <v>1</v>
      </c>
      <c r="D119" s="122">
        <v>2</v>
      </c>
      <c r="E119" s="122"/>
      <c r="F119" s="122">
        <v>2</v>
      </c>
      <c r="G119" s="122">
        <v>2</v>
      </c>
      <c r="H119" s="122"/>
      <c r="I119" s="28">
        <v>23</v>
      </c>
      <c r="J119" s="50">
        <f t="shared" si="47"/>
        <v>23</v>
      </c>
      <c r="K119" s="27"/>
      <c r="L119" s="130"/>
      <c r="M119" s="142" t="str">
        <f t="shared" si="40"/>
        <v/>
      </c>
      <c r="N119" s="1"/>
      <c r="O119" s="3"/>
      <c r="P119" s="1"/>
      <c r="Q119" s="73">
        <f t="shared" si="41"/>
        <v>23</v>
      </c>
      <c r="R119" s="74">
        <f t="shared" si="42"/>
        <v>46</v>
      </c>
      <c r="S119" s="74">
        <f t="shared" si="43"/>
        <v>0</v>
      </c>
      <c r="T119" s="74">
        <f t="shared" si="44"/>
        <v>46</v>
      </c>
      <c r="U119" s="75">
        <f t="shared" si="45"/>
        <v>46</v>
      </c>
      <c r="V119" s="74">
        <f t="shared" si="46"/>
        <v>0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" customHeight="1" x14ac:dyDescent="0.15">
      <c r="A120" s="33" t="s">
        <v>209</v>
      </c>
      <c r="B120" s="105" t="s">
        <v>210</v>
      </c>
      <c r="C120" s="122">
        <v>1</v>
      </c>
      <c r="D120" s="122">
        <v>2</v>
      </c>
      <c r="E120" s="122"/>
      <c r="F120" s="122">
        <v>2</v>
      </c>
      <c r="G120" s="122">
        <v>2</v>
      </c>
      <c r="H120" s="122"/>
      <c r="I120" s="28">
        <v>23</v>
      </c>
      <c r="J120" s="50">
        <f t="shared" si="47"/>
        <v>23</v>
      </c>
      <c r="K120" s="27"/>
      <c r="L120" s="130"/>
      <c r="M120" s="142" t="str">
        <f t="shared" si="40"/>
        <v/>
      </c>
      <c r="N120" s="1"/>
      <c r="O120" s="3"/>
      <c r="P120" s="1"/>
      <c r="Q120" s="73">
        <f t="shared" si="41"/>
        <v>23</v>
      </c>
      <c r="R120" s="74">
        <f t="shared" si="42"/>
        <v>46</v>
      </c>
      <c r="S120" s="74">
        <f t="shared" si="43"/>
        <v>0</v>
      </c>
      <c r="T120" s="74">
        <f t="shared" si="44"/>
        <v>46</v>
      </c>
      <c r="U120" s="75">
        <f t="shared" si="45"/>
        <v>46</v>
      </c>
      <c r="V120" s="74">
        <f t="shared" si="46"/>
        <v>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" customHeight="1" x14ac:dyDescent="0.15">
      <c r="A121" s="33" t="s">
        <v>211</v>
      </c>
      <c r="B121" s="105" t="s">
        <v>212</v>
      </c>
      <c r="C121" s="122">
        <v>1</v>
      </c>
      <c r="D121" s="122">
        <v>2</v>
      </c>
      <c r="E121" s="122"/>
      <c r="F121" s="122">
        <v>2</v>
      </c>
      <c r="G121" s="122">
        <v>2</v>
      </c>
      <c r="H121" s="122"/>
      <c r="I121" s="28">
        <v>23</v>
      </c>
      <c r="J121" s="50">
        <f t="shared" si="47"/>
        <v>23</v>
      </c>
      <c r="K121" s="27"/>
      <c r="L121" s="130"/>
      <c r="M121" s="142" t="str">
        <f t="shared" si="40"/>
        <v/>
      </c>
      <c r="N121" s="1"/>
      <c r="O121" s="3"/>
      <c r="P121" s="1"/>
      <c r="Q121" s="73">
        <f t="shared" si="41"/>
        <v>23</v>
      </c>
      <c r="R121" s="74">
        <f t="shared" si="42"/>
        <v>46</v>
      </c>
      <c r="S121" s="74">
        <f t="shared" si="43"/>
        <v>0</v>
      </c>
      <c r="T121" s="74">
        <f t="shared" si="44"/>
        <v>46</v>
      </c>
      <c r="U121" s="75">
        <f t="shared" si="45"/>
        <v>46</v>
      </c>
      <c r="V121" s="74">
        <f t="shared" si="46"/>
        <v>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" customHeight="1" x14ac:dyDescent="0.15">
      <c r="A122" s="33" t="s">
        <v>213</v>
      </c>
      <c r="B122" s="105" t="s">
        <v>214</v>
      </c>
      <c r="C122" s="122">
        <v>1</v>
      </c>
      <c r="D122" s="122">
        <v>2</v>
      </c>
      <c r="E122" s="122"/>
      <c r="F122" s="122">
        <v>2</v>
      </c>
      <c r="G122" s="122">
        <v>2</v>
      </c>
      <c r="H122" s="122"/>
      <c r="I122" s="28">
        <v>23</v>
      </c>
      <c r="J122" s="50">
        <f t="shared" si="47"/>
        <v>23</v>
      </c>
      <c r="K122" s="27"/>
      <c r="L122" s="130"/>
      <c r="M122" s="142" t="str">
        <f t="shared" si="40"/>
        <v/>
      </c>
      <c r="N122" s="1"/>
      <c r="O122" s="3"/>
      <c r="P122" s="1"/>
      <c r="Q122" s="73">
        <f t="shared" si="41"/>
        <v>23</v>
      </c>
      <c r="R122" s="74">
        <f t="shared" si="42"/>
        <v>46</v>
      </c>
      <c r="S122" s="74">
        <f t="shared" si="43"/>
        <v>0</v>
      </c>
      <c r="T122" s="74">
        <f t="shared" si="44"/>
        <v>46</v>
      </c>
      <c r="U122" s="75">
        <f t="shared" si="45"/>
        <v>46</v>
      </c>
      <c r="V122" s="74">
        <f t="shared" si="46"/>
        <v>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" customHeight="1" x14ac:dyDescent="0.15">
      <c r="A123" s="33" t="s">
        <v>215</v>
      </c>
      <c r="B123" s="105" t="s">
        <v>216</v>
      </c>
      <c r="C123" s="122">
        <v>1</v>
      </c>
      <c r="D123" s="122">
        <v>1</v>
      </c>
      <c r="E123" s="122"/>
      <c r="F123" s="122">
        <v>1</v>
      </c>
      <c r="G123" s="122">
        <v>1</v>
      </c>
      <c r="H123" s="122"/>
      <c r="I123" s="28">
        <v>23</v>
      </c>
      <c r="J123" s="50">
        <f t="shared" si="47"/>
        <v>23</v>
      </c>
      <c r="K123" s="27"/>
      <c r="L123" s="130"/>
      <c r="M123" s="142" t="str">
        <f t="shared" si="40"/>
        <v/>
      </c>
      <c r="N123" s="1"/>
      <c r="O123" s="3"/>
      <c r="P123" s="1"/>
      <c r="Q123" s="73">
        <f t="shared" si="41"/>
        <v>23</v>
      </c>
      <c r="R123" s="74">
        <f t="shared" si="42"/>
        <v>23</v>
      </c>
      <c r="S123" s="74">
        <f t="shared" si="43"/>
        <v>0</v>
      </c>
      <c r="T123" s="74">
        <f t="shared" si="44"/>
        <v>23</v>
      </c>
      <c r="U123" s="75">
        <f t="shared" si="45"/>
        <v>23</v>
      </c>
      <c r="V123" s="74">
        <f t="shared" si="46"/>
        <v>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" customHeight="1" x14ac:dyDescent="0.15">
      <c r="A124" s="33" t="s">
        <v>217</v>
      </c>
      <c r="B124" s="105" t="s">
        <v>218</v>
      </c>
      <c r="C124" s="122">
        <v>1</v>
      </c>
      <c r="D124" s="122">
        <v>1</v>
      </c>
      <c r="E124" s="122"/>
      <c r="F124" s="122">
        <v>1</v>
      </c>
      <c r="G124" s="122">
        <v>1</v>
      </c>
      <c r="H124" s="122"/>
      <c r="I124" s="28">
        <v>23</v>
      </c>
      <c r="J124" s="50">
        <f t="shared" si="47"/>
        <v>23</v>
      </c>
      <c r="K124" s="27"/>
      <c r="L124" s="130"/>
      <c r="M124" s="142" t="str">
        <f t="shared" si="40"/>
        <v/>
      </c>
      <c r="N124" s="1"/>
      <c r="O124" s="3"/>
      <c r="P124" s="1"/>
      <c r="Q124" s="73">
        <f t="shared" si="41"/>
        <v>23</v>
      </c>
      <c r="R124" s="74">
        <f t="shared" si="42"/>
        <v>23</v>
      </c>
      <c r="S124" s="74">
        <f t="shared" si="43"/>
        <v>0</v>
      </c>
      <c r="T124" s="74">
        <f t="shared" si="44"/>
        <v>23</v>
      </c>
      <c r="U124" s="75">
        <f t="shared" si="45"/>
        <v>23</v>
      </c>
      <c r="V124" s="74">
        <f t="shared" si="46"/>
        <v>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" customHeight="1" x14ac:dyDescent="0.15">
      <c r="A125" s="33" t="s">
        <v>219</v>
      </c>
      <c r="B125" s="105" t="s">
        <v>220</v>
      </c>
      <c r="C125" s="122">
        <v>1</v>
      </c>
      <c r="D125" s="122">
        <v>1</v>
      </c>
      <c r="E125" s="122"/>
      <c r="F125" s="122">
        <v>1</v>
      </c>
      <c r="G125" s="122">
        <v>1</v>
      </c>
      <c r="H125" s="122"/>
      <c r="I125" s="28">
        <v>23</v>
      </c>
      <c r="J125" s="50">
        <f t="shared" si="47"/>
        <v>23</v>
      </c>
      <c r="K125" s="27"/>
      <c r="L125" s="130"/>
      <c r="M125" s="142" t="str">
        <f t="shared" si="40"/>
        <v/>
      </c>
      <c r="N125" s="1"/>
      <c r="O125" s="3"/>
      <c r="P125" s="1"/>
      <c r="Q125" s="73">
        <f t="shared" si="41"/>
        <v>23</v>
      </c>
      <c r="R125" s="74">
        <f t="shared" si="42"/>
        <v>23</v>
      </c>
      <c r="S125" s="74">
        <f t="shared" si="43"/>
        <v>0</v>
      </c>
      <c r="T125" s="74">
        <f t="shared" si="44"/>
        <v>23</v>
      </c>
      <c r="U125" s="75">
        <f t="shared" si="45"/>
        <v>23</v>
      </c>
      <c r="V125" s="74">
        <f t="shared" si="46"/>
        <v>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15">
      <c r="A126" s="33" t="s">
        <v>221</v>
      </c>
      <c r="B126" s="105" t="s">
        <v>222</v>
      </c>
      <c r="C126" s="122">
        <v>1</v>
      </c>
      <c r="D126" s="122">
        <v>1</v>
      </c>
      <c r="E126" s="122"/>
      <c r="F126" s="122">
        <v>1</v>
      </c>
      <c r="G126" s="122">
        <v>1</v>
      </c>
      <c r="H126" s="122"/>
      <c r="I126" s="28">
        <v>23</v>
      </c>
      <c r="J126" s="50">
        <f t="shared" si="47"/>
        <v>23</v>
      </c>
      <c r="K126" s="27"/>
      <c r="L126" s="130"/>
      <c r="M126" s="142" t="str">
        <f t="shared" si="40"/>
        <v/>
      </c>
      <c r="N126" s="1"/>
      <c r="O126" s="3"/>
      <c r="P126" s="1"/>
      <c r="Q126" s="73">
        <f t="shared" si="41"/>
        <v>23</v>
      </c>
      <c r="R126" s="74">
        <f t="shared" si="42"/>
        <v>23</v>
      </c>
      <c r="S126" s="74">
        <f t="shared" si="43"/>
        <v>0</v>
      </c>
      <c r="T126" s="74">
        <f t="shared" si="44"/>
        <v>23</v>
      </c>
      <c r="U126" s="75">
        <f t="shared" si="45"/>
        <v>23</v>
      </c>
      <c r="V126" s="74">
        <f t="shared" si="46"/>
        <v>0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thickBot="1" x14ac:dyDescent="0.2">
      <c r="A127" s="36" t="s">
        <v>223</v>
      </c>
      <c r="B127" s="106" t="s">
        <v>224</v>
      </c>
      <c r="C127" s="124">
        <v>1</v>
      </c>
      <c r="D127" s="124">
        <v>1</v>
      </c>
      <c r="E127" s="124"/>
      <c r="F127" s="124">
        <v>1</v>
      </c>
      <c r="G127" s="124">
        <v>1</v>
      </c>
      <c r="H127" s="124"/>
      <c r="I127" s="37">
        <v>23</v>
      </c>
      <c r="J127" s="52">
        <f t="shared" si="47"/>
        <v>23</v>
      </c>
      <c r="K127" s="27"/>
      <c r="L127" s="135"/>
      <c r="M127" s="146" t="str">
        <f t="shared" si="40"/>
        <v/>
      </c>
      <c r="N127" s="1"/>
      <c r="O127" s="3"/>
      <c r="P127" s="1"/>
      <c r="Q127" s="73">
        <f t="shared" si="41"/>
        <v>23</v>
      </c>
      <c r="R127" s="74">
        <f t="shared" si="42"/>
        <v>23</v>
      </c>
      <c r="S127" s="74">
        <f t="shared" si="43"/>
        <v>0</v>
      </c>
      <c r="T127" s="74">
        <f t="shared" si="44"/>
        <v>23</v>
      </c>
      <c r="U127" s="75">
        <f t="shared" si="45"/>
        <v>23</v>
      </c>
      <c r="V127" s="74">
        <f t="shared" si="46"/>
        <v>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" customHeight="1" thickBot="1" x14ac:dyDescent="0.2">
      <c r="A128" s="99" t="s">
        <v>225</v>
      </c>
      <c r="B128" s="98"/>
      <c r="C128" s="20"/>
      <c r="D128" s="20"/>
      <c r="E128" s="20"/>
      <c r="F128" s="20"/>
      <c r="G128" s="20"/>
      <c r="H128" s="20"/>
      <c r="I128" s="23"/>
      <c r="J128" s="53"/>
      <c r="K128" s="23"/>
      <c r="L128" s="136"/>
      <c r="M128" s="147"/>
      <c r="N128" s="1"/>
      <c r="O128" s="3"/>
      <c r="P128" s="1"/>
      <c r="Q128" s="73"/>
      <c r="R128" s="74"/>
      <c r="S128" s="74"/>
      <c r="T128" s="74"/>
      <c r="U128" s="75"/>
      <c r="V128" s="74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" customHeight="1" x14ac:dyDescent="0.15">
      <c r="A129" s="35" t="s">
        <v>226</v>
      </c>
      <c r="B129" s="104" t="s">
        <v>227</v>
      </c>
      <c r="C129" s="120"/>
      <c r="D129" s="120"/>
      <c r="E129" s="120"/>
      <c r="F129" s="120"/>
      <c r="G129" s="120"/>
      <c r="H129" s="120"/>
      <c r="I129" s="26">
        <v>27</v>
      </c>
      <c r="J129" s="50">
        <f t="shared" si="47"/>
        <v>27</v>
      </c>
      <c r="K129" s="27"/>
      <c r="L129" s="130"/>
      <c r="M129" s="142" t="str">
        <f t="shared" ref="M129:M136" si="48">IF(L129*I129=0,"",L129*I129)</f>
        <v/>
      </c>
      <c r="N129" s="1"/>
      <c r="O129" s="3"/>
      <c r="P129" s="1"/>
      <c r="Q129" s="73">
        <f t="shared" ref="Q129:Q136" si="49">C129*I129</f>
        <v>0</v>
      </c>
      <c r="R129" s="74">
        <f t="shared" ref="R129:R136" si="50">D129*I129</f>
        <v>0</v>
      </c>
      <c r="S129" s="74">
        <f t="shared" ref="S129:S136" si="51">E129*I129</f>
        <v>0</v>
      </c>
      <c r="T129" s="74">
        <f t="shared" ref="T129:T136" si="52">F129*I129</f>
        <v>0</v>
      </c>
      <c r="U129" s="75">
        <f t="shared" ref="U129:U136" si="53">G129*I129</f>
        <v>0</v>
      </c>
      <c r="V129" s="74">
        <f t="shared" ref="V129:V136" si="54">H129*J129</f>
        <v>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" customHeight="1" x14ac:dyDescent="0.15">
      <c r="A130" s="33" t="s">
        <v>228</v>
      </c>
      <c r="B130" s="105" t="s">
        <v>229</v>
      </c>
      <c r="C130" s="122"/>
      <c r="D130" s="122"/>
      <c r="E130" s="122"/>
      <c r="F130" s="122"/>
      <c r="G130" s="122"/>
      <c r="H130" s="122"/>
      <c r="I130" s="28">
        <f>I$98</f>
        <v>27</v>
      </c>
      <c r="J130" s="50">
        <f t="shared" si="47"/>
        <v>27</v>
      </c>
      <c r="K130" s="27"/>
      <c r="L130" s="130"/>
      <c r="M130" s="142" t="str">
        <f t="shared" si="48"/>
        <v/>
      </c>
      <c r="N130" s="1"/>
      <c r="O130" s="3"/>
      <c r="P130" s="1"/>
      <c r="Q130" s="73">
        <f t="shared" si="49"/>
        <v>0</v>
      </c>
      <c r="R130" s="74">
        <f t="shared" si="50"/>
        <v>0</v>
      </c>
      <c r="S130" s="74">
        <f t="shared" si="51"/>
        <v>0</v>
      </c>
      <c r="T130" s="74">
        <f t="shared" si="52"/>
        <v>0</v>
      </c>
      <c r="U130" s="75">
        <f t="shared" si="53"/>
        <v>0</v>
      </c>
      <c r="V130" s="74">
        <f t="shared" si="54"/>
        <v>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" customHeight="1" x14ac:dyDescent="0.15">
      <c r="A131" s="33" t="s">
        <v>230</v>
      </c>
      <c r="B131" s="105" t="s">
        <v>231</v>
      </c>
      <c r="C131" s="122"/>
      <c r="D131" s="122"/>
      <c r="E131" s="122"/>
      <c r="F131" s="122"/>
      <c r="G131" s="122"/>
      <c r="H131" s="122"/>
      <c r="I131" s="28">
        <f>I$98</f>
        <v>27</v>
      </c>
      <c r="J131" s="50">
        <f t="shared" si="47"/>
        <v>27</v>
      </c>
      <c r="K131" s="27"/>
      <c r="L131" s="130"/>
      <c r="M131" s="142" t="str">
        <f t="shared" si="48"/>
        <v/>
      </c>
      <c r="N131" s="1"/>
      <c r="O131" s="3"/>
      <c r="P131" s="1"/>
      <c r="Q131" s="73">
        <f t="shared" si="49"/>
        <v>0</v>
      </c>
      <c r="R131" s="74">
        <f t="shared" si="50"/>
        <v>0</v>
      </c>
      <c r="S131" s="74">
        <f t="shared" si="51"/>
        <v>0</v>
      </c>
      <c r="T131" s="74">
        <f t="shared" si="52"/>
        <v>0</v>
      </c>
      <c r="U131" s="75">
        <f t="shared" si="53"/>
        <v>0</v>
      </c>
      <c r="V131" s="74">
        <f t="shared" si="54"/>
        <v>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" customHeight="1" x14ac:dyDescent="0.15">
      <c r="A132" s="33" t="s">
        <v>232</v>
      </c>
      <c r="B132" s="105" t="s">
        <v>233</v>
      </c>
      <c r="C132" s="122"/>
      <c r="D132" s="122"/>
      <c r="E132" s="122"/>
      <c r="F132" s="122"/>
      <c r="G132" s="122"/>
      <c r="H132" s="122"/>
      <c r="I132" s="28">
        <v>27</v>
      </c>
      <c r="J132" s="51">
        <f t="shared" si="47"/>
        <v>27</v>
      </c>
      <c r="K132" s="27"/>
      <c r="L132" s="130"/>
      <c r="M132" s="145" t="str">
        <f t="shared" si="48"/>
        <v/>
      </c>
      <c r="N132" s="1"/>
      <c r="O132" s="3"/>
      <c r="P132" s="1"/>
      <c r="Q132" s="73">
        <f t="shared" si="49"/>
        <v>0</v>
      </c>
      <c r="R132" s="74">
        <f t="shared" si="50"/>
        <v>0</v>
      </c>
      <c r="S132" s="74">
        <f t="shared" si="51"/>
        <v>0</v>
      </c>
      <c r="T132" s="74">
        <f t="shared" si="52"/>
        <v>0</v>
      </c>
      <c r="U132" s="75">
        <f t="shared" si="53"/>
        <v>0</v>
      </c>
      <c r="V132" s="74">
        <f t="shared" si="54"/>
        <v>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" customHeight="1" x14ac:dyDescent="0.15">
      <c r="A133" s="33" t="s">
        <v>234</v>
      </c>
      <c r="B133" s="105" t="s">
        <v>235</v>
      </c>
      <c r="C133" s="122"/>
      <c r="D133" s="122"/>
      <c r="E133" s="122"/>
      <c r="F133" s="122"/>
      <c r="G133" s="122"/>
      <c r="H133" s="122"/>
      <c r="I133" s="28">
        <v>27</v>
      </c>
      <c r="J133" s="51">
        <f t="shared" si="47"/>
        <v>27</v>
      </c>
      <c r="K133" s="27"/>
      <c r="L133" s="130"/>
      <c r="M133" s="145" t="str">
        <f t="shared" si="48"/>
        <v/>
      </c>
      <c r="N133" s="1"/>
      <c r="O133" s="3"/>
      <c r="P133" s="1"/>
      <c r="Q133" s="73">
        <f t="shared" si="49"/>
        <v>0</v>
      </c>
      <c r="R133" s="74">
        <f t="shared" si="50"/>
        <v>0</v>
      </c>
      <c r="S133" s="74">
        <f t="shared" si="51"/>
        <v>0</v>
      </c>
      <c r="T133" s="74">
        <f t="shared" si="52"/>
        <v>0</v>
      </c>
      <c r="U133" s="75">
        <f t="shared" si="53"/>
        <v>0</v>
      </c>
      <c r="V133" s="74">
        <f t="shared" si="54"/>
        <v>0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" customHeight="1" x14ac:dyDescent="0.15">
      <c r="A134" s="33" t="s">
        <v>236</v>
      </c>
      <c r="B134" s="105" t="s">
        <v>237</v>
      </c>
      <c r="C134" s="122"/>
      <c r="D134" s="122"/>
      <c r="E134" s="122"/>
      <c r="F134" s="122"/>
      <c r="G134" s="122"/>
      <c r="H134" s="122"/>
      <c r="I134" s="28">
        <v>27</v>
      </c>
      <c r="J134" s="51">
        <f t="shared" si="47"/>
        <v>27</v>
      </c>
      <c r="K134" s="27"/>
      <c r="L134" s="130"/>
      <c r="M134" s="145" t="str">
        <f t="shared" si="48"/>
        <v/>
      </c>
      <c r="N134" s="1"/>
      <c r="O134" s="3"/>
      <c r="P134" s="1"/>
      <c r="Q134" s="73">
        <f t="shared" si="49"/>
        <v>0</v>
      </c>
      <c r="R134" s="74">
        <f t="shared" si="50"/>
        <v>0</v>
      </c>
      <c r="S134" s="74">
        <f t="shared" si="51"/>
        <v>0</v>
      </c>
      <c r="T134" s="74">
        <f t="shared" si="52"/>
        <v>0</v>
      </c>
      <c r="U134" s="75">
        <f t="shared" si="53"/>
        <v>0</v>
      </c>
      <c r="V134" s="74">
        <f t="shared" si="54"/>
        <v>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" customHeight="1" x14ac:dyDescent="0.15">
      <c r="A135" s="33" t="s">
        <v>238</v>
      </c>
      <c r="B135" s="105" t="s">
        <v>239</v>
      </c>
      <c r="C135" s="122"/>
      <c r="D135" s="122"/>
      <c r="E135" s="122"/>
      <c r="F135" s="122"/>
      <c r="G135" s="122"/>
      <c r="H135" s="122"/>
      <c r="I135" s="28">
        <v>27</v>
      </c>
      <c r="J135" s="51">
        <f t="shared" si="47"/>
        <v>27</v>
      </c>
      <c r="K135" s="27"/>
      <c r="L135" s="130"/>
      <c r="M135" s="145" t="str">
        <f t="shared" si="48"/>
        <v/>
      </c>
      <c r="N135" s="1"/>
      <c r="O135" s="3"/>
      <c r="P135" s="1"/>
      <c r="Q135" s="73">
        <f t="shared" si="49"/>
        <v>0</v>
      </c>
      <c r="R135" s="74">
        <f t="shared" si="50"/>
        <v>0</v>
      </c>
      <c r="S135" s="74">
        <f t="shared" si="51"/>
        <v>0</v>
      </c>
      <c r="T135" s="74">
        <f t="shared" si="52"/>
        <v>0</v>
      </c>
      <c r="U135" s="75">
        <f t="shared" si="53"/>
        <v>0</v>
      </c>
      <c r="V135" s="74">
        <f t="shared" si="54"/>
        <v>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" customHeight="1" thickBot="1" x14ac:dyDescent="0.2">
      <c r="A136" s="36" t="s">
        <v>240</v>
      </c>
      <c r="B136" s="106" t="s">
        <v>241</v>
      </c>
      <c r="C136" s="124"/>
      <c r="D136" s="124"/>
      <c r="E136" s="124"/>
      <c r="F136" s="124"/>
      <c r="G136" s="124"/>
      <c r="H136" s="124"/>
      <c r="I136" s="37">
        <v>27</v>
      </c>
      <c r="J136" s="52">
        <f t="shared" si="47"/>
        <v>27</v>
      </c>
      <c r="K136" s="27"/>
      <c r="L136" s="135"/>
      <c r="M136" s="146" t="str">
        <f t="shared" si="48"/>
        <v/>
      </c>
      <c r="N136" s="1"/>
      <c r="O136" s="3"/>
      <c r="P136" s="1"/>
      <c r="Q136" s="73">
        <f t="shared" si="49"/>
        <v>0</v>
      </c>
      <c r="R136" s="74">
        <f t="shared" si="50"/>
        <v>0</v>
      </c>
      <c r="S136" s="74">
        <f t="shared" si="51"/>
        <v>0</v>
      </c>
      <c r="T136" s="74">
        <f t="shared" si="52"/>
        <v>0</v>
      </c>
      <c r="U136" s="75">
        <f t="shared" si="53"/>
        <v>0</v>
      </c>
      <c r="V136" s="74">
        <f t="shared" si="54"/>
        <v>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" customHeight="1" thickBot="1" x14ac:dyDescent="0.2">
      <c r="A137" s="99" t="s">
        <v>242</v>
      </c>
      <c r="B137" s="98"/>
      <c r="C137" s="20"/>
      <c r="D137" s="20"/>
      <c r="E137" s="20"/>
      <c r="F137" s="20"/>
      <c r="G137" s="20"/>
      <c r="H137" s="20"/>
      <c r="I137" s="23"/>
      <c r="J137" s="23"/>
      <c r="K137" s="23"/>
      <c r="L137" s="133"/>
      <c r="M137" s="144"/>
      <c r="N137" s="1"/>
      <c r="O137" s="3"/>
      <c r="P137" s="1"/>
      <c r="Q137" s="73"/>
      <c r="R137" s="74"/>
      <c r="S137" s="74"/>
      <c r="T137" s="74"/>
      <c r="U137" s="75"/>
      <c r="V137" s="7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" customHeight="1" x14ac:dyDescent="0.15">
      <c r="A138" s="35" t="s">
        <v>243</v>
      </c>
      <c r="B138" s="104" t="s">
        <v>244</v>
      </c>
      <c r="C138" s="120"/>
      <c r="D138" s="120"/>
      <c r="E138" s="120"/>
      <c r="F138" s="120"/>
      <c r="G138" s="120"/>
      <c r="H138" s="120"/>
      <c r="I138" s="26">
        <v>23</v>
      </c>
      <c r="J138" s="49">
        <f t="shared" si="47"/>
        <v>23</v>
      </c>
      <c r="K138" s="27"/>
      <c r="L138" s="129"/>
      <c r="M138" s="141" t="str">
        <f t="shared" ref="M138:M148" si="55">IF(L138*I138=0,"",L138*I138)</f>
        <v/>
      </c>
      <c r="N138" s="1"/>
      <c r="O138" s="3"/>
      <c r="P138" s="1"/>
      <c r="Q138" s="73">
        <f t="shared" ref="Q138:Q149" si="56">C138*I138</f>
        <v>0</v>
      </c>
      <c r="R138" s="74">
        <f t="shared" ref="R138:R149" si="57">D138*I138</f>
        <v>0</v>
      </c>
      <c r="S138" s="74">
        <f t="shared" ref="S138:S149" si="58">E138*I138</f>
        <v>0</v>
      </c>
      <c r="T138" s="74">
        <f t="shared" ref="T138:T149" si="59">F138*I138</f>
        <v>0</v>
      </c>
      <c r="U138" s="75">
        <f t="shared" ref="U138:U149" si="60">G138*I138</f>
        <v>0</v>
      </c>
      <c r="V138" s="74">
        <f t="shared" ref="V138:V149" si="61">H138*J138</f>
        <v>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" customHeight="1" x14ac:dyDescent="0.15">
      <c r="A139" s="33" t="s">
        <v>245</v>
      </c>
      <c r="B139" s="105" t="s">
        <v>246</v>
      </c>
      <c r="C139" s="122"/>
      <c r="D139" s="122"/>
      <c r="E139" s="122"/>
      <c r="F139" s="122"/>
      <c r="G139" s="122"/>
      <c r="H139" s="122"/>
      <c r="I139" s="28">
        <v>23</v>
      </c>
      <c r="J139" s="50">
        <f t="shared" si="47"/>
        <v>23</v>
      </c>
      <c r="K139" s="27"/>
      <c r="L139" s="130"/>
      <c r="M139" s="142" t="str">
        <f t="shared" si="55"/>
        <v/>
      </c>
      <c r="N139" s="1"/>
      <c r="O139" s="3"/>
      <c r="P139" s="1"/>
      <c r="Q139" s="73">
        <f t="shared" si="56"/>
        <v>0</v>
      </c>
      <c r="R139" s="74">
        <f t="shared" si="57"/>
        <v>0</v>
      </c>
      <c r="S139" s="74">
        <f t="shared" si="58"/>
        <v>0</v>
      </c>
      <c r="T139" s="74">
        <f t="shared" si="59"/>
        <v>0</v>
      </c>
      <c r="U139" s="75">
        <f t="shared" si="60"/>
        <v>0</v>
      </c>
      <c r="V139" s="74">
        <f t="shared" si="61"/>
        <v>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" customHeight="1" x14ac:dyDescent="0.15">
      <c r="A140" s="33" t="s">
        <v>247</v>
      </c>
      <c r="B140" s="105" t="s">
        <v>248</v>
      </c>
      <c r="C140" s="122"/>
      <c r="D140" s="122"/>
      <c r="E140" s="122"/>
      <c r="F140" s="122"/>
      <c r="G140" s="122"/>
      <c r="H140" s="122"/>
      <c r="I140" s="28">
        <v>23</v>
      </c>
      <c r="J140" s="50">
        <f t="shared" si="47"/>
        <v>23</v>
      </c>
      <c r="K140" s="27"/>
      <c r="L140" s="130"/>
      <c r="M140" s="142" t="str">
        <f t="shared" si="55"/>
        <v/>
      </c>
      <c r="N140" s="1"/>
      <c r="O140" s="3"/>
      <c r="P140" s="1"/>
      <c r="Q140" s="73">
        <f t="shared" si="56"/>
        <v>0</v>
      </c>
      <c r="R140" s="74">
        <f t="shared" si="57"/>
        <v>0</v>
      </c>
      <c r="S140" s="74">
        <f t="shared" si="58"/>
        <v>0</v>
      </c>
      <c r="T140" s="74">
        <f t="shared" si="59"/>
        <v>0</v>
      </c>
      <c r="U140" s="75">
        <f t="shared" si="60"/>
        <v>0</v>
      </c>
      <c r="V140" s="74">
        <f t="shared" si="61"/>
        <v>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" customHeight="1" x14ac:dyDescent="0.15">
      <c r="A141" s="33" t="s">
        <v>249</v>
      </c>
      <c r="B141" s="105" t="s">
        <v>250</v>
      </c>
      <c r="C141" s="122"/>
      <c r="D141" s="122"/>
      <c r="E141" s="122"/>
      <c r="F141" s="122"/>
      <c r="G141" s="122"/>
      <c r="H141" s="122"/>
      <c r="I141" s="28">
        <v>23</v>
      </c>
      <c r="J141" s="50">
        <f t="shared" si="47"/>
        <v>23</v>
      </c>
      <c r="K141" s="27"/>
      <c r="L141" s="130"/>
      <c r="M141" s="142" t="str">
        <f t="shared" si="55"/>
        <v/>
      </c>
      <c r="N141" s="1"/>
      <c r="O141" s="3"/>
      <c r="P141" s="1"/>
      <c r="Q141" s="73">
        <f t="shared" si="56"/>
        <v>0</v>
      </c>
      <c r="R141" s="74">
        <f t="shared" si="57"/>
        <v>0</v>
      </c>
      <c r="S141" s="74">
        <f t="shared" si="58"/>
        <v>0</v>
      </c>
      <c r="T141" s="74">
        <f t="shared" si="59"/>
        <v>0</v>
      </c>
      <c r="U141" s="75">
        <f t="shared" si="60"/>
        <v>0</v>
      </c>
      <c r="V141" s="74">
        <f t="shared" si="61"/>
        <v>0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" customHeight="1" x14ac:dyDescent="0.15">
      <c r="A142" s="33" t="s">
        <v>251</v>
      </c>
      <c r="B142" s="105" t="s">
        <v>252</v>
      </c>
      <c r="C142" s="122"/>
      <c r="D142" s="122"/>
      <c r="E142" s="122"/>
      <c r="F142" s="122"/>
      <c r="G142" s="122"/>
      <c r="H142" s="122"/>
      <c r="I142" s="28">
        <v>23</v>
      </c>
      <c r="J142" s="50">
        <f t="shared" si="47"/>
        <v>23</v>
      </c>
      <c r="K142" s="27"/>
      <c r="L142" s="130"/>
      <c r="M142" s="142" t="str">
        <f t="shared" si="55"/>
        <v/>
      </c>
      <c r="N142" s="1"/>
      <c r="O142" s="3"/>
      <c r="P142" s="1"/>
      <c r="Q142" s="73">
        <f t="shared" si="56"/>
        <v>0</v>
      </c>
      <c r="R142" s="74">
        <f t="shared" si="57"/>
        <v>0</v>
      </c>
      <c r="S142" s="74">
        <f t="shared" si="58"/>
        <v>0</v>
      </c>
      <c r="T142" s="74">
        <f t="shared" si="59"/>
        <v>0</v>
      </c>
      <c r="U142" s="75">
        <f t="shared" si="60"/>
        <v>0</v>
      </c>
      <c r="V142" s="74">
        <f t="shared" si="61"/>
        <v>0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" customHeight="1" x14ac:dyDescent="0.15">
      <c r="A143" s="33" t="s">
        <v>253</v>
      </c>
      <c r="B143" s="105" t="s">
        <v>254</v>
      </c>
      <c r="C143" s="122"/>
      <c r="D143" s="122"/>
      <c r="E143" s="122"/>
      <c r="F143" s="122"/>
      <c r="G143" s="122"/>
      <c r="H143" s="122"/>
      <c r="I143" s="28">
        <v>23</v>
      </c>
      <c r="J143" s="50">
        <f t="shared" si="47"/>
        <v>23</v>
      </c>
      <c r="K143" s="27"/>
      <c r="L143" s="130"/>
      <c r="M143" s="142" t="str">
        <f t="shared" si="55"/>
        <v/>
      </c>
      <c r="N143" s="1"/>
      <c r="O143" s="3"/>
      <c r="P143" s="1"/>
      <c r="Q143" s="73">
        <f t="shared" si="56"/>
        <v>0</v>
      </c>
      <c r="R143" s="74">
        <f t="shared" si="57"/>
        <v>0</v>
      </c>
      <c r="S143" s="74">
        <f t="shared" si="58"/>
        <v>0</v>
      </c>
      <c r="T143" s="74">
        <f t="shared" si="59"/>
        <v>0</v>
      </c>
      <c r="U143" s="75">
        <f t="shared" si="60"/>
        <v>0</v>
      </c>
      <c r="V143" s="74">
        <f t="shared" si="61"/>
        <v>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" customHeight="1" x14ac:dyDescent="0.15">
      <c r="A144" s="33" t="s">
        <v>255</v>
      </c>
      <c r="B144" s="105" t="s">
        <v>256</v>
      </c>
      <c r="C144" s="122"/>
      <c r="D144" s="122"/>
      <c r="E144" s="122"/>
      <c r="F144" s="122"/>
      <c r="G144" s="122"/>
      <c r="H144" s="122"/>
      <c r="I144" s="28">
        <v>23</v>
      </c>
      <c r="J144" s="50">
        <f t="shared" si="47"/>
        <v>23</v>
      </c>
      <c r="K144" s="27"/>
      <c r="L144" s="130"/>
      <c r="M144" s="142" t="str">
        <f t="shared" si="55"/>
        <v/>
      </c>
      <c r="N144" s="1"/>
      <c r="O144" s="3"/>
      <c r="P144" s="1"/>
      <c r="Q144" s="73">
        <f t="shared" si="56"/>
        <v>0</v>
      </c>
      <c r="R144" s="74">
        <f t="shared" si="57"/>
        <v>0</v>
      </c>
      <c r="S144" s="74">
        <f t="shared" si="58"/>
        <v>0</v>
      </c>
      <c r="T144" s="74">
        <f t="shared" si="59"/>
        <v>0</v>
      </c>
      <c r="U144" s="75">
        <f t="shared" si="60"/>
        <v>0</v>
      </c>
      <c r="V144" s="74">
        <f t="shared" si="61"/>
        <v>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" customHeight="1" x14ac:dyDescent="0.15">
      <c r="A145" s="33" t="s">
        <v>257</v>
      </c>
      <c r="B145" s="105" t="s">
        <v>258</v>
      </c>
      <c r="C145" s="122"/>
      <c r="D145" s="122"/>
      <c r="E145" s="122"/>
      <c r="F145" s="122"/>
      <c r="G145" s="122"/>
      <c r="H145" s="122"/>
      <c r="I145" s="28">
        <v>23</v>
      </c>
      <c r="J145" s="50">
        <f t="shared" ref="J145:J170" si="62">I145</f>
        <v>23</v>
      </c>
      <c r="K145" s="27"/>
      <c r="L145" s="130"/>
      <c r="M145" s="142" t="str">
        <f t="shared" si="55"/>
        <v/>
      </c>
      <c r="N145" s="1"/>
      <c r="O145" s="3"/>
      <c r="P145" s="1"/>
      <c r="Q145" s="73">
        <f t="shared" si="56"/>
        <v>0</v>
      </c>
      <c r="R145" s="74">
        <f t="shared" si="57"/>
        <v>0</v>
      </c>
      <c r="S145" s="74">
        <f t="shared" si="58"/>
        <v>0</v>
      </c>
      <c r="T145" s="74">
        <f t="shared" si="59"/>
        <v>0</v>
      </c>
      <c r="U145" s="75">
        <f t="shared" si="60"/>
        <v>0</v>
      </c>
      <c r="V145" s="74">
        <f t="shared" si="61"/>
        <v>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15">
      <c r="A146" s="33" t="s">
        <v>259</v>
      </c>
      <c r="B146" s="105" t="s">
        <v>260</v>
      </c>
      <c r="C146" s="122"/>
      <c r="D146" s="122"/>
      <c r="E146" s="122"/>
      <c r="F146" s="122"/>
      <c r="G146" s="122"/>
      <c r="H146" s="122"/>
      <c r="I146" s="28">
        <v>23</v>
      </c>
      <c r="J146" s="50">
        <f t="shared" si="62"/>
        <v>23</v>
      </c>
      <c r="K146" s="27"/>
      <c r="L146" s="130"/>
      <c r="M146" s="142" t="str">
        <f t="shared" si="55"/>
        <v/>
      </c>
      <c r="N146" s="1"/>
      <c r="O146" s="3"/>
      <c r="P146" s="1"/>
      <c r="Q146" s="73">
        <f t="shared" si="56"/>
        <v>0</v>
      </c>
      <c r="R146" s="74">
        <f t="shared" si="57"/>
        <v>0</v>
      </c>
      <c r="S146" s="74">
        <f t="shared" si="58"/>
        <v>0</v>
      </c>
      <c r="T146" s="74">
        <f t="shared" si="59"/>
        <v>0</v>
      </c>
      <c r="U146" s="75">
        <f t="shared" si="60"/>
        <v>0</v>
      </c>
      <c r="V146" s="74">
        <f t="shared" si="61"/>
        <v>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15">
      <c r="A147" s="33" t="s">
        <v>261</v>
      </c>
      <c r="B147" s="105" t="s">
        <v>262</v>
      </c>
      <c r="C147" s="122"/>
      <c r="D147" s="122"/>
      <c r="E147" s="122"/>
      <c r="F147" s="122"/>
      <c r="G147" s="122"/>
      <c r="H147" s="122"/>
      <c r="I147" s="28">
        <v>23</v>
      </c>
      <c r="J147" s="50">
        <f t="shared" si="62"/>
        <v>23</v>
      </c>
      <c r="K147" s="27"/>
      <c r="L147" s="130"/>
      <c r="M147" s="142" t="str">
        <f t="shared" si="55"/>
        <v/>
      </c>
      <c r="N147" s="1"/>
      <c r="O147" s="3"/>
      <c r="P147" s="1"/>
      <c r="Q147" s="73">
        <f t="shared" si="56"/>
        <v>0</v>
      </c>
      <c r="R147" s="74">
        <f t="shared" si="57"/>
        <v>0</v>
      </c>
      <c r="S147" s="74">
        <f t="shared" si="58"/>
        <v>0</v>
      </c>
      <c r="T147" s="74">
        <f t="shared" si="59"/>
        <v>0</v>
      </c>
      <c r="U147" s="75">
        <f t="shared" si="60"/>
        <v>0</v>
      </c>
      <c r="V147" s="74">
        <f t="shared" si="61"/>
        <v>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" customHeight="1" thickBot="1" x14ac:dyDescent="0.2">
      <c r="A148" s="36" t="s">
        <v>263</v>
      </c>
      <c r="B148" s="106" t="s">
        <v>264</v>
      </c>
      <c r="C148" s="124"/>
      <c r="D148" s="124"/>
      <c r="E148" s="124"/>
      <c r="F148" s="124"/>
      <c r="G148" s="124"/>
      <c r="H148" s="124"/>
      <c r="I148" s="37">
        <v>23</v>
      </c>
      <c r="J148" s="52">
        <f t="shared" si="62"/>
        <v>23</v>
      </c>
      <c r="K148" s="27"/>
      <c r="L148" s="135"/>
      <c r="M148" s="146" t="str">
        <f t="shared" si="55"/>
        <v/>
      </c>
      <c r="N148" s="1"/>
      <c r="O148" s="3"/>
      <c r="P148" s="1"/>
      <c r="Q148" s="73">
        <f t="shared" si="56"/>
        <v>0</v>
      </c>
      <c r="R148" s="74">
        <f t="shared" si="57"/>
        <v>0</v>
      </c>
      <c r="S148" s="74">
        <f t="shared" si="58"/>
        <v>0</v>
      </c>
      <c r="T148" s="74">
        <f t="shared" si="59"/>
        <v>0</v>
      </c>
      <c r="U148" s="75">
        <f t="shared" si="60"/>
        <v>0</v>
      </c>
      <c r="V148" s="74">
        <f t="shared" si="61"/>
        <v>0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" customHeight="1" thickBot="1" x14ac:dyDescent="0.2">
      <c r="A149" s="22"/>
      <c r="B149" s="82" t="s">
        <v>265</v>
      </c>
      <c r="C149" s="125">
        <f t="shared" ref="C149:D149" si="63">SUM(C60:C127)</f>
        <v>89</v>
      </c>
      <c r="D149" s="126">
        <f t="shared" si="63"/>
        <v>154</v>
      </c>
      <c r="E149" s="126">
        <f t="shared" ref="E149" si="64">SUM(E60:E127)</f>
        <v>50</v>
      </c>
      <c r="F149" s="126">
        <f t="shared" ref="F149:G149" si="65">SUM(F60:F127)</f>
        <v>154</v>
      </c>
      <c r="G149" s="126">
        <f t="shared" si="65"/>
        <v>154</v>
      </c>
      <c r="H149" s="127">
        <f t="shared" ref="H149" si="66">SUM(H60:H127)</f>
        <v>0</v>
      </c>
      <c r="I149" s="23"/>
      <c r="J149" s="23"/>
      <c r="K149" s="23"/>
      <c r="L149" s="131" t="str">
        <f t="shared" ref="L149:M149" si="67">IF(SUM(L60:L127)=0,"",SUM(L60:L127))</f>
        <v/>
      </c>
      <c r="M149" s="112" t="str">
        <f t="shared" si="67"/>
        <v/>
      </c>
      <c r="N149" s="21"/>
      <c r="O149" s="22"/>
      <c r="P149" s="21"/>
      <c r="Q149" s="73">
        <f t="shared" si="56"/>
        <v>0</v>
      </c>
      <c r="R149" s="74">
        <f t="shared" si="57"/>
        <v>0</v>
      </c>
      <c r="S149" s="74">
        <f t="shared" si="58"/>
        <v>0</v>
      </c>
      <c r="T149" s="74">
        <f t="shared" si="59"/>
        <v>0</v>
      </c>
      <c r="U149" s="75">
        <f t="shared" si="60"/>
        <v>0</v>
      </c>
      <c r="V149" s="74">
        <f t="shared" si="61"/>
        <v>0</v>
      </c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:33" ht="15" customHeight="1" thickBot="1" x14ac:dyDescent="0.2">
      <c r="A150" s="39" t="s">
        <v>266</v>
      </c>
      <c r="B150" s="98"/>
      <c r="C150" s="20"/>
      <c r="D150" s="20"/>
      <c r="E150" s="20"/>
      <c r="F150" s="20"/>
      <c r="G150" s="20"/>
      <c r="H150" s="20"/>
      <c r="I150" s="23"/>
      <c r="J150" s="23"/>
      <c r="K150" s="23"/>
      <c r="L150" s="133"/>
      <c r="M150" s="144"/>
      <c r="N150" s="21"/>
      <c r="O150" s="22"/>
      <c r="P150" s="21"/>
      <c r="Q150" s="73"/>
      <c r="R150" s="74"/>
      <c r="S150" s="74"/>
      <c r="T150" s="74"/>
      <c r="U150" s="75"/>
      <c r="V150" s="74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</row>
    <row r="151" spans="1:33" ht="15" customHeight="1" x14ac:dyDescent="0.15">
      <c r="A151" s="35" t="s">
        <v>315</v>
      </c>
      <c r="B151" s="104" t="s">
        <v>316</v>
      </c>
      <c r="C151" s="120">
        <v>2</v>
      </c>
      <c r="D151" s="120">
        <v>2</v>
      </c>
      <c r="E151" s="120">
        <v>1</v>
      </c>
      <c r="F151" s="120">
        <v>2</v>
      </c>
      <c r="G151" s="120">
        <v>2</v>
      </c>
      <c r="H151" s="120">
        <v>2</v>
      </c>
      <c r="I151" s="26">
        <v>60</v>
      </c>
      <c r="J151" s="49">
        <f t="shared" si="62"/>
        <v>60</v>
      </c>
      <c r="K151" s="27"/>
      <c r="L151" s="137"/>
      <c r="M151" s="148" t="str">
        <f t="shared" ref="M151:M169" si="68">IF(L151*I151=0,"",L151*I151)</f>
        <v/>
      </c>
      <c r="N151" s="31"/>
      <c r="O151" s="32"/>
      <c r="P151" s="31"/>
      <c r="Q151" s="73">
        <f t="shared" ref="Q151:Q170" si="69">C151*I151</f>
        <v>120</v>
      </c>
      <c r="R151" s="74">
        <f t="shared" ref="R151:R170" si="70">D151*I151</f>
        <v>120</v>
      </c>
      <c r="S151" s="74">
        <f t="shared" ref="S151:S170" si="71">E151*I151</f>
        <v>60</v>
      </c>
      <c r="T151" s="74">
        <f t="shared" ref="T151:T170" si="72">F151*I151</f>
        <v>120</v>
      </c>
      <c r="U151" s="75">
        <f t="shared" ref="U151:U170" si="73">G151*I151</f>
        <v>120</v>
      </c>
      <c r="V151" s="74">
        <f t="shared" ref="V151:V170" si="74">H151*J151</f>
        <v>120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</row>
    <row r="152" spans="1:33" ht="15" customHeight="1" x14ac:dyDescent="0.15">
      <c r="A152" s="33" t="s">
        <v>267</v>
      </c>
      <c r="B152" s="105" t="s">
        <v>317</v>
      </c>
      <c r="C152" s="122">
        <v>2</v>
      </c>
      <c r="D152" s="122">
        <v>2</v>
      </c>
      <c r="E152" s="122">
        <v>1</v>
      </c>
      <c r="F152" s="122">
        <v>2</v>
      </c>
      <c r="G152" s="122">
        <v>2</v>
      </c>
      <c r="H152" s="122">
        <v>2</v>
      </c>
      <c r="I152" s="28">
        <v>60</v>
      </c>
      <c r="J152" s="50">
        <f t="shared" si="62"/>
        <v>60</v>
      </c>
      <c r="K152" s="27"/>
      <c r="L152" s="138"/>
      <c r="M152" s="149" t="str">
        <f t="shared" si="68"/>
        <v/>
      </c>
      <c r="N152" s="31"/>
      <c r="O152" s="32"/>
      <c r="P152" s="31"/>
      <c r="Q152" s="73">
        <f t="shared" si="69"/>
        <v>120</v>
      </c>
      <c r="R152" s="74">
        <f t="shared" si="70"/>
        <v>120</v>
      </c>
      <c r="S152" s="74">
        <f t="shared" si="71"/>
        <v>60</v>
      </c>
      <c r="T152" s="74">
        <f t="shared" si="72"/>
        <v>120</v>
      </c>
      <c r="U152" s="75">
        <f t="shared" si="73"/>
        <v>120</v>
      </c>
      <c r="V152" s="74">
        <f t="shared" si="74"/>
        <v>120</v>
      </c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</row>
    <row r="153" spans="1:33" ht="15" customHeight="1" x14ac:dyDescent="0.15">
      <c r="A153" s="33" t="s">
        <v>319</v>
      </c>
      <c r="B153" s="105" t="s">
        <v>320</v>
      </c>
      <c r="C153" s="122">
        <v>1</v>
      </c>
      <c r="D153" s="122">
        <v>1</v>
      </c>
      <c r="E153" s="122">
        <v>1</v>
      </c>
      <c r="F153" s="122">
        <v>1</v>
      </c>
      <c r="G153" s="122">
        <v>1</v>
      </c>
      <c r="H153" s="122">
        <v>1</v>
      </c>
      <c r="I153" s="28">
        <v>90</v>
      </c>
      <c r="J153" s="50">
        <f t="shared" si="62"/>
        <v>90</v>
      </c>
      <c r="K153" s="27"/>
      <c r="L153" s="138"/>
      <c r="M153" s="149" t="str">
        <f t="shared" ref="M153" si="75">IF(L153*I153=0,"",L153*I153)</f>
        <v/>
      </c>
      <c r="N153" s="1"/>
      <c r="O153" s="3"/>
      <c r="P153" s="1"/>
      <c r="Q153" s="73">
        <f t="shared" si="69"/>
        <v>90</v>
      </c>
      <c r="R153" s="74">
        <f t="shared" si="70"/>
        <v>90</v>
      </c>
      <c r="S153" s="74">
        <f t="shared" si="71"/>
        <v>90</v>
      </c>
      <c r="T153" s="74">
        <f t="shared" si="72"/>
        <v>90</v>
      </c>
      <c r="U153" s="75">
        <f t="shared" si="73"/>
        <v>90</v>
      </c>
      <c r="V153" s="74">
        <f t="shared" si="74"/>
        <v>90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" customHeight="1" x14ac:dyDescent="0.15">
      <c r="A154" s="33" t="s">
        <v>268</v>
      </c>
      <c r="B154" s="105" t="s">
        <v>269</v>
      </c>
      <c r="C154" s="122">
        <v>2</v>
      </c>
      <c r="D154" s="122">
        <v>2</v>
      </c>
      <c r="E154" s="122">
        <v>2</v>
      </c>
      <c r="F154" s="122">
        <v>2</v>
      </c>
      <c r="G154" s="122">
        <v>2</v>
      </c>
      <c r="H154" s="122">
        <v>2</v>
      </c>
      <c r="I154" s="28">
        <v>40</v>
      </c>
      <c r="J154" s="50">
        <f t="shared" si="62"/>
        <v>40</v>
      </c>
      <c r="K154" s="27"/>
      <c r="L154" s="138"/>
      <c r="M154" s="149" t="str">
        <f t="shared" si="68"/>
        <v/>
      </c>
      <c r="N154" s="1"/>
      <c r="O154" s="3"/>
      <c r="P154" s="1"/>
      <c r="Q154" s="73">
        <f t="shared" si="69"/>
        <v>80</v>
      </c>
      <c r="R154" s="74">
        <f t="shared" si="70"/>
        <v>80</v>
      </c>
      <c r="S154" s="74">
        <f t="shared" si="71"/>
        <v>80</v>
      </c>
      <c r="T154" s="74">
        <f t="shared" si="72"/>
        <v>80</v>
      </c>
      <c r="U154" s="75">
        <f t="shared" si="73"/>
        <v>80</v>
      </c>
      <c r="V154" s="74">
        <f t="shared" si="74"/>
        <v>80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" customHeight="1" x14ac:dyDescent="0.15">
      <c r="A155" s="33" t="s">
        <v>270</v>
      </c>
      <c r="B155" s="105" t="s">
        <v>271</v>
      </c>
      <c r="C155" s="122">
        <v>2</v>
      </c>
      <c r="D155" s="122">
        <v>2</v>
      </c>
      <c r="E155" s="122">
        <v>1</v>
      </c>
      <c r="F155" s="122">
        <v>2</v>
      </c>
      <c r="G155" s="122">
        <v>2</v>
      </c>
      <c r="H155" s="122">
        <v>2</v>
      </c>
      <c r="I155" s="28">
        <v>40</v>
      </c>
      <c r="J155" s="50">
        <f t="shared" si="62"/>
        <v>40</v>
      </c>
      <c r="K155" s="27"/>
      <c r="L155" s="138"/>
      <c r="M155" s="149" t="str">
        <f t="shared" si="68"/>
        <v/>
      </c>
      <c r="N155" s="1"/>
      <c r="O155" s="3"/>
      <c r="P155" s="1"/>
      <c r="Q155" s="73">
        <f t="shared" si="69"/>
        <v>80</v>
      </c>
      <c r="R155" s="74">
        <f t="shared" si="70"/>
        <v>80</v>
      </c>
      <c r="S155" s="74">
        <f t="shared" si="71"/>
        <v>40</v>
      </c>
      <c r="T155" s="74">
        <f t="shared" si="72"/>
        <v>80</v>
      </c>
      <c r="U155" s="75">
        <f t="shared" si="73"/>
        <v>80</v>
      </c>
      <c r="V155" s="74">
        <f t="shared" si="74"/>
        <v>80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" customHeight="1" x14ac:dyDescent="0.15">
      <c r="A156" s="33" t="s">
        <v>273</v>
      </c>
      <c r="B156" s="105" t="s">
        <v>272</v>
      </c>
      <c r="C156" s="122">
        <v>1</v>
      </c>
      <c r="D156" s="122">
        <v>1</v>
      </c>
      <c r="E156" s="122">
        <v>1</v>
      </c>
      <c r="F156" s="122">
        <v>1</v>
      </c>
      <c r="G156" s="122">
        <v>1</v>
      </c>
      <c r="H156" s="122">
        <v>1</v>
      </c>
      <c r="I156" s="28">
        <v>100</v>
      </c>
      <c r="J156" s="50">
        <f t="shared" si="62"/>
        <v>100</v>
      </c>
      <c r="K156" s="27"/>
      <c r="L156" s="138"/>
      <c r="M156" s="149" t="str">
        <f t="shared" si="68"/>
        <v/>
      </c>
      <c r="N156" s="1"/>
      <c r="O156" s="3"/>
      <c r="P156" s="1"/>
      <c r="Q156" s="73">
        <f t="shared" si="69"/>
        <v>100</v>
      </c>
      <c r="R156" s="74">
        <f t="shared" si="70"/>
        <v>100</v>
      </c>
      <c r="S156" s="74">
        <f t="shared" si="71"/>
        <v>100</v>
      </c>
      <c r="T156" s="74">
        <f t="shared" si="72"/>
        <v>100</v>
      </c>
      <c r="U156" s="75">
        <f t="shared" si="73"/>
        <v>100</v>
      </c>
      <c r="V156" s="74">
        <f t="shared" si="74"/>
        <v>100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" customHeight="1" x14ac:dyDescent="0.15">
      <c r="A157" s="33" t="s">
        <v>274</v>
      </c>
      <c r="B157" s="105" t="s">
        <v>275</v>
      </c>
      <c r="C157" s="122">
        <v>1</v>
      </c>
      <c r="D157" s="122">
        <v>1</v>
      </c>
      <c r="E157" s="122"/>
      <c r="F157" s="122"/>
      <c r="G157" s="122">
        <v>1</v>
      </c>
      <c r="H157" s="122">
        <v>1</v>
      </c>
      <c r="I157" s="28">
        <v>40</v>
      </c>
      <c r="J157" s="50">
        <f t="shared" si="62"/>
        <v>40</v>
      </c>
      <c r="K157" s="27"/>
      <c r="L157" s="138"/>
      <c r="M157" s="149" t="str">
        <f t="shared" si="68"/>
        <v/>
      </c>
      <c r="N157" s="1"/>
      <c r="O157" s="3"/>
      <c r="P157" s="1"/>
      <c r="Q157" s="73">
        <f t="shared" si="69"/>
        <v>40</v>
      </c>
      <c r="R157" s="74">
        <f t="shared" si="70"/>
        <v>40</v>
      </c>
      <c r="S157" s="74">
        <f t="shared" si="71"/>
        <v>0</v>
      </c>
      <c r="T157" s="74">
        <f t="shared" si="72"/>
        <v>0</v>
      </c>
      <c r="U157" s="75">
        <f t="shared" si="73"/>
        <v>40</v>
      </c>
      <c r="V157" s="74">
        <f t="shared" si="74"/>
        <v>40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" customHeight="1" x14ac:dyDescent="0.15">
      <c r="A158" s="33" t="s">
        <v>276</v>
      </c>
      <c r="B158" s="105" t="s">
        <v>277</v>
      </c>
      <c r="C158" s="122">
        <v>1</v>
      </c>
      <c r="D158" s="122">
        <v>1</v>
      </c>
      <c r="E158" s="122"/>
      <c r="F158" s="122"/>
      <c r="G158" s="122">
        <v>1</v>
      </c>
      <c r="H158" s="122">
        <v>1</v>
      </c>
      <c r="I158" s="28">
        <v>40</v>
      </c>
      <c r="J158" s="50">
        <f t="shared" si="62"/>
        <v>40</v>
      </c>
      <c r="K158" s="27"/>
      <c r="L158" s="138"/>
      <c r="M158" s="149" t="str">
        <f t="shared" si="68"/>
        <v/>
      </c>
      <c r="N158" s="1"/>
      <c r="O158" s="3"/>
      <c r="P158" s="1"/>
      <c r="Q158" s="73">
        <f t="shared" si="69"/>
        <v>40</v>
      </c>
      <c r="R158" s="74">
        <f t="shared" si="70"/>
        <v>40</v>
      </c>
      <c r="S158" s="74">
        <f t="shared" si="71"/>
        <v>0</v>
      </c>
      <c r="T158" s="74">
        <f t="shared" si="72"/>
        <v>0</v>
      </c>
      <c r="U158" s="75">
        <f t="shared" si="73"/>
        <v>40</v>
      </c>
      <c r="V158" s="74">
        <f t="shared" si="74"/>
        <v>40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" customHeight="1" x14ac:dyDescent="0.15">
      <c r="A159" s="33" t="s">
        <v>278</v>
      </c>
      <c r="B159" s="105" t="s">
        <v>279</v>
      </c>
      <c r="C159" s="122">
        <v>1</v>
      </c>
      <c r="D159" s="122">
        <v>1</v>
      </c>
      <c r="E159" s="122"/>
      <c r="F159" s="122"/>
      <c r="G159" s="122">
        <v>1</v>
      </c>
      <c r="H159" s="122">
        <v>1</v>
      </c>
      <c r="I159" s="28">
        <v>40</v>
      </c>
      <c r="J159" s="50">
        <f t="shared" si="62"/>
        <v>40</v>
      </c>
      <c r="K159" s="27"/>
      <c r="L159" s="138"/>
      <c r="M159" s="149" t="str">
        <f t="shared" si="68"/>
        <v/>
      </c>
      <c r="N159" s="1"/>
      <c r="O159" s="3"/>
      <c r="P159" s="1"/>
      <c r="Q159" s="73">
        <f t="shared" si="69"/>
        <v>40</v>
      </c>
      <c r="R159" s="74">
        <f t="shared" si="70"/>
        <v>40</v>
      </c>
      <c r="S159" s="74">
        <f t="shared" si="71"/>
        <v>0</v>
      </c>
      <c r="T159" s="74">
        <f t="shared" si="72"/>
        <v>0</v>
      </c>
      <c r="U159" s="75">
        <f t="shared" si="73"/>
        <v>40</v>
      </c>
      <c r="V159" s="74">
        <f t="shared" si="74"/>
        <v>40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" customHeight="1" x14ac:dyDescent="0.15">
      <c r="A160" s="33" t="s">
        <v>280</v>
      </c>
      <c r="B160" s="105" t="s">
        <v>281</v>
      </c>
      <c r="C160" s="122">
        <v>2</v>
      </c>
      <c r="D160" s="122">
        <v>2</v>
      </c>
      <c r="E160" s="122"/>
      <c r="F160" s="122"/>
      <c r="G160" s="122">
        <v>2</v>
      </c>
      <c r="H160" s="122">
        <v>2</v>
      </c>
      <c r="I160" s="28">
        <v>40</v>
      </c>
      <c r="J160" s="50">
        <f t="shared" si="62"/>
        <v>40</v>
      </c>
      <c r="K160" s="27"/>
      <c r="L160" s="138"/>
      <c r="M160" s="149" t="str">
        <f t="shared" si="68"/>
        <v/>
      </c>
      <c r="N160" s="1"/>
      <c r="O160" s="3"/>
      <c r="P160" s="1"/>
      <c r="Q160" s="73">
        <f t="shared" si="69"/>
        <v>80</v>
      </c>
      <c r="R160" s="74">
        <f t="shared" si="70"/>
        <v>80</v>
      </c>
      <c r="S160" s="74">
        <f t="shared" si="71"/>
        <v>0</v>
      </c>
      <c r="T160" s="74">
        <f t="shared" si="72"/>
        <v>0</v>
      </c>
      <c r="U160" s="75">
        <f t="shared" si="73"/>
        <v>80</v>
      </c>
      <c r="V160" s="74">
        <f t="shared" si="74"/>
        <v>80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" customHeight="1" x14ac:dyDescent="0.15">
      <c r="A161" s="33" t="s">
        <v>282</v>
      </c>
      <c r="B161" s="105" t="s">
        <v>283</v>
      </c>
      <c r="C161" s="122">
        <v>2</v>
      </c>
      <c r="D161" s="122">
        <v>2</v>
      </c>
      <c r="E161" s="122"/>
      <c r="F161" s="122"/>
      <c r="G161" s="122">
        <v>2</v>
      </c>
      <c r="H161" s="122">
        <v>2</v>
      </c>
      <c r="I161" s="28">
        <v>40</v>
      </c>
      <c r="J161" s="50">
        <f t="shared" si="62"/>
        <v>40</v>
      </c>
      <c r="K161" s="27"/>
      <c r="L161" s="138"/>
      <c r="M161" s="149" t="str">
        <f t="shared" si="68"/>
        <v/>
      </c>
      <c r="N161" s="1"/>
      <c r="O161" s="3"/>
      <c r="P161" s="1"/>
      <c r="Q161" s="73">
        <f t="shared" si="69"/>
        <v>80</v>
      </c>
      <c r="R161" s="74">
        <f t="shared" si="70"/>
        <v>80</v>
      </c>
      <c r="S161" s="74">
        <f t="shared" si="71"/>
        <v>0</v>
      </c>
      <c r="T161" s="74">
        <f t="shared" si="72"/>
        <v>0</v>
      </c>
      <c r="U161" s="75">
        <f t="shared" si="73"/>
        <v>80</v>
      </c>
      <c r="V161" s="74">
        <f t="shared" si="74"/>
        <v>80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" customHeight="1" x14ac:dyDescent="0.15">
      <c r="A162" s="33" t="s">
        <v>284</v>
      </c>
      <c r="B162" s="105" t="s">
        <v>285</v>
      </c>
      <c r="C162" s="122">
        <v>2</v>
      </c>
      <c r="D162" s="122">
        <v>2</v>
      </c>
      <c r="E162" s="122"/>
      <c r="F162" s="122"/>
      <c r="G162" s="122">
        <v>2</v>
      </c>
      <c r="H162" s="122">
        <v>2</v>
      </c>
      <c r="I162" s="28">
        <v>40</v>
      </c>
      <c r="J162" s="51">
        <f t="shared" si="62"/>
        <v>40</v>
      </c>
      <c r="K162" s="27"/>
      <c r="L162" s="138"/>
      <c r="M162" s="150" t="str">
        <f t="shared" si="68"/>
        <v/>
      </c>
      <c r="N162" s="1"/>
      <c r="O162" s="3"/>
      <c r="P162" s="1"/>
      <c r="Q162" s="73">
        <f t="shared" si="69"/>
        <v>80</v>
      </c>
      <c r="R162" s="74">
        <f t="shared" si="70"/>
        <v>80</v>
      </c>
      <c r="S162" s="74">
        <f t="shared" si="71"/>
        <v>0</v>
      </c>
      <c r="T162" s="74">
        <f t="shared" si="72"/>
        <v>0</v>
      </c>
      <c r="U162" s="75">
        <f t="shared" si="73"/>
        <v>80</v>
      </c>
      <c r="V162" s="74">
        <f t="shared" si="74"/>
        <v>80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" customHeight="1" x14ac:dyDescent="0.15">
      <c r="A163" s="33" t="s">
        <v>286</v>
      </c>
      <c r="B163" s="105" t="s">
        <v>287</v>
      </c>
      <c r="C163" s="122">
        <v>4</v>
      </c>
      <c r="D163" s="122">
        <v>4</v>
      </c>
      <c r="E163" s="122"/>
      <c r="F163" s="122"/>
      <c r="G163" s="122">
        <v>4</v>
      </c>
      <c r="H163" s="122">
        <v>4</v>
      </c>
      <c r="I163" s="28">
        <v>40</v>
      </c>
      <c r="J163" s="50">
        <f t="shared" si="62"/>
        <v>40</v>
      </c>
      <c r="K163" s="27"/>
      <c r="L163" s="138"/>
      <c r="M163" s="149" t="str">
        <f t="shared" si="68"/>
        <v/>
      </c>
      <c r="N163" s="1"/>
      <c r="O163" s="3"/>
      <c r="P163" s="1"/>
      <c r="Q163" s="73">
        <f t="shared" si="69"/>
        <v>160</v>
      </c>
      <c r="R163" s="74">
        <f t="shared" si="70"/>
        <v>160</v>
      </c>
      <c r="S163" s="74">
        <f t="shared" si="71"/>
        <v>0</v>
      </c>
      <c r="T163" s="74">
        <f t="shared" si="72"/>
        <v>0</v>
      </c>
      <c r="U163" s="75">
        <f t="shared" si="73"/>
        <v>160</v>
      </c>
      <c r="V163" s="74">
        <f t="shared" si="74"/>
        <v>160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" customHeight="1" x14ac:dyDescent="0.15">
      <c r="A164" s="33" t="s">
        <v>288</v>
      </c>
      <c r="B164" s="105" t="s">
        <v>324</v>
      </c>
      <c r="C164" s="122">
        <v>1</v>
      </c>
      <c r="D164" s="122">
        <v>1</v>
      </c>
      <c r="E164" s="122"/>
      <c r="F164" s="122"/>
      <c r="G164" s="122">
        <v>1</v>
      </c>
      <c r="H164" s="122">
        <v>1</v>
      </c>
      <c r="I164" s="28">
        <v>40</v>
      </c>
      <c r="J164" s="50">
        <f t="shared" si="62"/>
        <v>40</v>
      </c>
      <c r="K164" s="27"/>
      <c r="L164" s="138"/>
      <c r="M164" s="149" t="str">
        <f t="shared" si="68"/>
        <v/>
      </c>
      <c r="N164" s="1"/>
      <c r="O164" s="3"/>
      <c r="P164" s="1"/>
      <c r="Q164" s="73">
        <f t="shared" si="69"/>
        <v>40</v>
      </c>
      <c r="R164" s="74">
        <f t="shared" si="70"/>
        <v>40</v>
      </c>
      <c r="S164" s="74">
        <f t="shared" si="71"/>
        <v>0</v>
      </c>
      <c r="T164" s="74">
        <f t="shared" si="72"/>
        <v>0</v>
      </c>
      <c r="U164" s="75">
        <f t="shared" si="73"/>
        <v>40</v>
      </c>
      <c r="V164" s="74">
        <f t="shared" si="74"/>
        <v>40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" customHeight="1" x14ac:dyDescent="0.15">
      <c r="A165" s="33" t="s">
        <v>289</v>
      </c>
      <c r="B165" s="105" t="s">
        <v>290</v>
      </c>
      <c r="C165" s="122">
        <v>2</v>
      </c>
      <c r="D165" s="122">
        <v>2</v>
      </c>
      <c r="E165" s="122"/>
      <c r="F165" s="122"/>
      <c r="G165" s="122">
        <v>2</v>
      </c>
      <c r="H165" s="122">
        <v>2</v>
      </c>
      <c r="I165" s="28">
        <v>40</v>
      </c>
      <c r="J165" s="51">
        <f t="shared" si="62"/>
        <v>40</v>
      </c>
      <c r="K165" s="27"/>
      <c r="L165" s="138"/>
      <c r="M165" s="150" t="str">
        <f t="shared" si="68"/>
        <v/>
      </c>
      <c r="N165" s="1"/>
      <c r="O165" s="3"/>
      <c r="P165" s="1"/>
      <c r="Q165" s="73">
        <f t="shared" si="69"/>
        <v>80</v>
      </c>
      <c r="R165" s="74">
        <f t="shared" si="70"/>
        <v>80</v>
      </c>
      <c r="S165" s="74">
        <f t="shared" si="71"/>
        <v>0</v>
      </c>
      <c r="T165" s="74">
        <f t="shared" si="72"/>
        <v>0</v>
      </c>
      <c r="U165" s="75">
        <f t="shared" si="73"/>
        <v>80</v>
      </c>
      <c r="V165" s="74">
        <f t="shared" si="74"/>
        <v>80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" customHeight="1" x14ac:dyDescent="0.15">
      <c r="A166" s="33" t="s">
        <v>344</v>
      </c>
      <c r="B166" s="108" t="s">
        <v>291</v>
      </c>
      <c r="C166" s="122">
        <v>1</v>
      </c>
      <c r="D166" s="122">
        <v>1</v>
      </c>
      <c r="E166" s="122">
        <v>1</v>
      </c>
      <c r="F166" s="122">
        <v>1</v>
      </c>
      <c r="G166" s="122">
        <v>1</v>
      </c>
      <c r="H166" s="122">
        <v>1</v>
      </c>
      <c r="I166" s="28">
        <v>600</v>
      </c>
      <c r="J166" s="51">
        <f t="shared" si="62"/>
        <v>600</v>
      </c>
      <c r="K166" s="27"/>
      <c r="L166" s="138"/>
      <c r="M166" s="150" t="str">
        <f t="shared" si="68"/>
        <v/>
      </c>
      <c r="N166" s="1"/>
      <c r="O166" s="3"/>
      <c r="P166" s="1"/>
      <c r="Q166" s="73">
        <f t="shared" si="69"/>
        <v>600</v>
      </c>
      <c r="R166" s="74">
        <f t="shared" si="70"/>
        <v>600</v>
      </c>
      <c r="S166" s="74">
        <f t="shared" si="71"/>
        <v>600</v>
      </c>
      <c r="T166" s="74">
        <f t="shared" si="72"/>
        <v>600</v>
      </c>
      <c r="U166" s="75">
        <f t="shared" si="73"/>
        <v>600</v>
      </c>
      <c r="V166" s="74">
        <f t="shared" si="74"/>
        <v>600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" customHeight="1" x14ac:dyDescent="0.15">
      <c r="A167" s="33" t="s">
        <v>292</v>
      </c>
      <c r="B167" s="105" t="s">
        <v>293</v>
      </c>
      <c r="C167" s="122"/>
      <c r="D167" s="122"/>
      <c r="E167" s="122"/>
      <c r="F167" s="122"/>
      <c r="G167" s="122"/>
      <c r="H167" s="122"/>
      <c r="I167" s="28">
        <v>600</v>
      </c>
      <c r="J167" s="51">
        <f t="shared" si="62"/>
        <v>600</v>
      </c>
      <c r="K167" s="27"/>
      <c r="L167" s="138"/>
      <c r="M167" s="150" t="str">
        <f t="shared" si="68"/>
        <v/>
      </c>
      <c r="N167" s="1"/>
      <c r="O167" s="3"/>
      <c r="P167" s="1"/>
      <c r="Q167" s="73">
        <f t="shared" si="69"/>
        <v>0</v>
      </c>
      <c r="R167" s="74">
        <f t="shared" si="70"/>
        <v>0</v>
      </c>
      <c r="S167" s="74">
        <f t="shared" si="71"/>
        <v>0</v>
      </c>
      <c r="T167" s="74">
        <f t="shared" si="72"/>
        <v>0</v>
      </c>
      <c r="U167" s="75">
        <f t="shared" si="73"/>
        <v>0</v>
      </c>
      <c r="V167" s="74">
        <f t="shared" si="74"/>
        <v>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" customHeight="1" x14ac:dyDescent="0.15">
      <c r="A168" s="33" t="s">
        <v>294</v>
      </c>
      <c r="B168" s="105" t="s">
        <v>295</v>
      </c>
      <c r="C168" s="122"/>
      <c r="D168" s="122"/>
      <c r="E168" s="122"/>
      <c r="F168" s="122"/>
      <c r="G168" s="122"/>
      <c r="H168" s="122"/>
      <c r="I168" s="28">
        <v>700</v>
      </c>
      <c r="J168" s="51">
        <f t="shared" ref="J168" si="76">I168</f>
        <v>700</v>
      </c>
      <c r="K168" s="27"/>
      <c r="L168" s="138"/>
      <c r="M168" s="150" t="str">
        <f t="shared" ref="M168" si="77">IF(L168*I168=0,"",L168*I168)</f>
        <v/>
      </c>
      <c r="N168" s="1"/>
      <c r="O168" s="3"/>
      <c r="P168" s="1"/>
      <c r="Q168" s="73">
        <f t="shared" ref="Q168" si="78">C168*I168</f>
        <v>0</v>
      </c>
      <c r="R168" s="74">
        <f t="shared" ref="R168" si="79">D168*I168</f>
        <v>0</v>
      </c>
      <c r="S168" s="74">
        <f t="shared" ref="S168" si="80">E168*I168</f>
        <v>0</v>
      </c>
      <c r="T168" s="74">
        <f t="shared" ref="T168" si="81">F168*I168</f>
        <v>0</v>
      </c>
      <c r="U168" s="75">
        <f t="shared" ref="U168" si="82">G168*I168</f>
        <v>0</v>
      </c>
      <c r="V168" s="74">
        <f t="shared" ref="V168" si="83">H168*J168</f>
        <v>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" customHeight="1" x14ac:dyDescent="0.15">
      <c r="A169" s="33" t="s">
        <v>328</v>
      </c>
      <c r="B169" s="109" t="s">
        <v>341</v>
      </c>
      <c r="C169" s="122"/>
      <c r="D169" s="122"/>
      <c r="E169" s="122"/>
      <c r="F169" s="122"/>
      <c r="G169" s="122"/>
      <c r="H169" s="122"/>
      <c r="I169" s="28">
        <v>250</v>
      </c>
      <c r="J169" s="51">
        <f t="shared" si="62"/>
        <v>250</v>
      </c>
      <c r="K169" s="27"/>
      <c r="L169" s="138"/>
      <c r="M169" s="150" t="str">
        <f t="shared" si="68"/>
        <v/>
      </c>
      <c r="N169" s="1"/>
      <c r="O169" s="3"/>
      <c r="P169" s="1"/>
      <c r="Q169" s="73">
        <f t="shared" si="69"/>
        <v>0</v>
      </c>
      <c r="R169" s="74">
        <f t="shared" si="70"/>
        <v>0</v>
      </c>
      <c r="S169" s="74">
        <f t="shared" si="71"/>
        <v>0</v>
      </c>
      <c r="T169" s="74">
        <f t="shared" si="72"/>
        <v>0</v>
      </c>
      <c r="U169" s="75">
        <f t="shared" si="73"/>
        <v>0</v>
      </c>
      <c r="V169" s="74">
        <f t="shared" si="74"/>
        <v>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" customHeight="1" thickBot="1" x14ac:dyDescent="0.2">
      <c r="A170" s="36" t="s">
        <v>337</v>
      </c>
      <c r="B170" s="106" t="s">
        <v>338</v>
      </c>
      <c r="C170" s="124"/>
      <c r="D170" s="124"/>
      <c r="E170" s="124"/>
      <c r="F170" s="124"/>
      <c r="G170" s="124"/>
      <c r="H170" s="124"/>
      <c r="I170" s="37">
        <v>390</v>
      </c>
      <c r="J170" s="52">
        <f t="shared" si="62"/>
        <v>390</v>
      </c>
      <c r="K170" s="27"/>
      <c r="L170" s="139"/>
      <c r="M170" s="150" t="str">
        <f t="shared" ref="M170" si="84">IF(L170*I170=0,"",L170*I170)</f>
        <v/>
      </c>
      <c r="N170" s="1"/>
      <c r="O170" s="3"/>
      <c r="P170" s="1"/>
      <c r="Q170" s="73">
        <f t="shared" si="69"/>
        <v>0</v>
      </c>
      <c r="R170" s="74">
        <f t="shared" si="70"/>
        <v>0</v>
      </c>
      <c r="S170" s="74">
        <f t="shared" si="71"/>
        <v>0</v>
      </c>
      <c r="T170" s="74">
        <f t="shared" si="72"/>
        <v>0</v>
      </c>
      <c r="U170" s="75">
        <f t="shared" si="73"/>
        <v>0</v>
      </c>
      <c r="V170" s="74">
        <f t="shared" si="74"/>
        <v>0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" customHeight="1" thickBot="1" x14ac:dyDescent="0.2">
      <c r="A171" s="22"/>
      <c r="B171" s="82" t="s">
        <v>296</v>
      </c>
      <c r="C171" s="125">
        <f t="shared" ref="C171:H171" si="85">SUM(C151:C170)</f>
        <v>27</v>
      </c>
      <c r="D171" s="126">
        <f t="shared" si="85"/>
        <v>27</v>
      </c>
      <c r="E171" s="126">
        <f t="shared" si="85"/>
        <v>8</v>
      </c>
      <c r="F171" s="126">
        <f t="shared" si="85"/>
        <v>11</v>
      </c>
      <c r="G171" s="126">
        <f t="shared" si="85"/>
        <v>27</v>
      </c>
      <c r="H171" s="127">
        <f t="shared" si="85"/>
        <v>27</v>
      </c>
      <c r="I171" s="23"/>
      <c r="J171" s="23"/>
      <c r="K171" s="23"/>
      <c r="L171" s="140" t="str">
        <f>IF(SUM(L151:L170)=0,"",SUM(L151:L170))</f>
        <v/>
      </c>
      <c r="M171" s="113" t="str">
        <f>IF(SUM(M151:M170)=0,"",SUM(M151:M170))</f>
        <v/>
      </c>
      <c r="N171" s="1"/>
      <c r="O171" s="38"/>
      <c r="P171" s="1"/>
      <c r="Q171" s="76"/>
      <c r="R171" s="77"/>
      <c r="S171" s="77"/>
      <c r="T171" s="77"/>
      <c r="U171" s="78"/>
      <c r="V171" s="77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" customHeight="1" thickBot="1" x14ac:dyDescent="0.2">
      <c r="A172" s="39" t="s">
        <v>297</v>
      </c>
      <c r="B172" s="40"/>
      <c r="C172" s="40"/>
      <c r="D172" s="40"/>
      <c r="E172" s="40"/>
      <c r="F172" s="40"/>
      <c r="G172" s="40"/>
      <c r="H172" s="40"/>
      <c r="I172" s="41" t="s">
        <v>298</v>
      </c>
      <c r="J172" s="41"/>
      <c r="K172" s="42"/>
      <c r="L172" s="43"/>
      <c r="M172" s="44">
        <f>SUM(M9:M13,M17:M57,M60:M77,M79:M96,M98:M110,M112:M127,M129:M136,M138:M148,M153:M170)</f>
        <v>0</v>
      </c>
      <c r="N172" s="1"/>
      <c r="O172" s="38"/>
      <c r="P172" s="1"/>
      <c r="Q172" s="45">
        <f t="shared" ref="Q172:U172" si="86">SUM(Q17:Q171)</f>
        <v>5495</v>
      </c>
      <c r="R172" s="45">
        <f t="shared" si="86"/>
        <v>8452</v>
      </c>
      <c r="S172" s="45">
        <f t="shared" si="86"/>
        <v>3718</v>
      </c>
      <c r="T172" s="45">
        <f t="shared" si="86"/>
        <v>6510</v>
      </c>
      <c r="U172" s="45">
        <f t="shared" si="86"/>
        <v>9838</v>
      </c>
      <c r="V172" s="45">
        <f>SUM(V17:V171)</f>
        <v>1830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" customHeight="1" thickBot="1" x14ac:dyDescent="0.2">
      <c r="A173" s="151" t="s">
        <v>318</v>
      </c>
      <c r="B173" s="152"/>
      <c r="C173" s="153"/>
      <c r="D173" s="1"/>
      <c r="E173" s="1"/>
      <c r="F173" s="2"/>
      <c r="G173" s="1"/>
      <c r="H173" s="1"/>
      <c r="I173" s="57" t="s">
        <v>326</v>
      </c>
      <c r="J173" s="57"/>
      <c r="K173" s="58"/>
      <c r="L173" s="110">
        <v>0</v>
      </c>
      <c r="M173" s="111">
        <f>M172*L173</f>
        <v>0</v>
      </c>
      <c r="N173" s="46"/>
      <c r="O173" s="3"/>
      <c r="P173" s="46"/>
      <c r="Q173" s="34"/>
      <c r="R173" s="34"/>
      <c r="S173" s="34"/>
      <c r="T173" s="34"/>
      <c r="U173" s="34"/>
      <c r="V173" s="34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" customHeight="1" thickBot="1" x14ac:dyDescent="0.2">
      <c r="A174" s="154"/>
      <c r="B174" s="155"/>
      <c r="C174" s="156"/>
      <c r="D174" s="1"/>
      <c r="E174" s="1"/>
      <c r="F174" s="2"/>
      <c r="G174" s="1"/>
      <c r="H174" s="1"/>
      <c r="I174" s="57" t="s">
        <v>299</v>
      </c>
      <c r="J174" s="59"/>
      <c r="K174" s="59"/>
      <c r="L174" s="110"/>
      <c r="M174" s="111">
        <f>IF(L174=0,0,(M172-M173)*L174)</f>
        <v>0</v>
      </c>
      <c r="N174" s="46"/>
      <c r="O174" s="3"/>
      <c r="P174" s="46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" customHeight="1" thickBot="1" x14ac:dyDescent="0.2">
      <c r="A175" s="154"/>
      <c r="B175" s="155"/>
      <c r="C175" s="156"/>
      <c r="D175" s="1"/>
      <c r="E175" s="1"/>
      <c r="F175" s="2"/>
      <c r="G175" s="1"/>
      <c r="H175" s="1"/>
      <c r="I175" s="57" t="s">
        <v>327</v>
      </c>
      <c r="J175" s="57"/>
      <c r="K175" s="58"/>
      <c r="L175" s="111" t="s">
        <v>314</v>
      </c>
      <c r="M175" s="111" cm="1">
        <f t="array" ref="M175">_xlfn.IFS(L175="Flat Rate",24, L175="Express Rate",40,L175="International Rate",60,L175="Free Shipping",0,L175="",0)</f>
        <v>24</v>
      </c>
      <c r="N175" s="2"/>
      <c r="O175" s="3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" customHeight="1" thickBot="1" x14ac:dyDescent="0.2">
      <c r="A176" s="157"/>
      <c r="B176" s="158"/>
      <c r="C176" s="159"/>
      <c r="D176" s="2"/>
      <c r="E176" s="2"/>
      <c r="F176" s="2"/>
      <c r="G176" s="2"/>
      <c r="H176" s="2"/>
      <c r="I176" s="41" t="s">
        <v>300</v>
      </c>
      <c r="J176" s="47"/>
      <c r="K176" s="2"/>
      <c r="L176" s="2"/>
      <c r="M176" s="114">
        <f>M172-M173+M174+M175</f>
        <v>24</v>
      </c>
      <c r="N176" s="2"/>
      <c r="O176" s="3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" customHeight="1" x14ac:dyDescent="0.15">
      <c r="A177" s="1"/>
      <c r="B177" s="1"/>
      <c r="C177" s="1"/>
      <c r="D177" s="1"/>
      <c r="E177" s="2"/>
      <c r="F177" s="2"/>
      <c r="G177" s="2"/>
      <c r="H177" s="1"/>
      <c r="I177" s="40"/>
      <c r="J177" s="40"/>
      <c r="K177" s="2"/>
      <c r="L177" s="2"/>
      <c r="M177" s="48"/>
      <c r="N177" s="2"/>
      <c r="O177" s="3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" customHeight="1" x14ac:dyDescent="0.15">
      <c r="A178" s="1"/>
      <c r="B178" s="1"/>
      <c r="C178" s="1"/>
      <c r="D178" s="1"/>
      <c r="E178" s="2"/>
      <c r="F178" s="2"/>
      <c r="G178" s="2"/>
      <c r="H178" s="1"/>
      <c r="I178" s="2"/>
      <c r="J178" s="2"/>
      <c r="K178" s="2"/>
      <c r="L178" s="2"/>
      <c r="M178" s="2"/>
      <c r="N178" s="2"/>
      <c r="O178" s="3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" customHeight="1" x14ac:dyDescent="0.15">
      <c r="A179" s="1"/>
      <c r="B179" s="1"/>
      <c r="C179" s="1"/>
      <c r="D179" s="1"/>
      <c r="E179" s="2"/>
      <c r="F179" s="2"/>
      <c r="G179" s="2"/>
      <c r="H179" s="1"/>
      <c r="I179" s="2"/>
      <c r="J179" s="2"/>
      <c r="K179" s="2"/>
      <c r="L179" s="2"/>
      <c r="M179" s="2"/>
      <c r="N179" s="2"/>
      <c r="O179" s="3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" customHeight="1" x14ac:dyDescent="0.15">
      <c r="A180" s="1"/>
      <c r="B180" s="1"/>
      <c r="C180" s="1"/>
      <c r="D180" s="1"/>
      <c r="E180" s="2"/>
      <c r="F180" s="2"/>
      <c r="G180" s="2"/>
      <c r="H180" s="1"/>
      <c r="I180" s="2"/>
      <c r="J180" s="2"/>
      <c r="K180" s="2"/>
      <c r="L180" s="2"/>
      <c r="M180" s="2"/>
      <c r="N180" s="2"/>
      <c r="O180" s="3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" customHeight="1" x14ac:dyDescent="0.15">
      <c r="A181" s="1"/>
      <c r="B181" s="1"/>
      <c r="C181" s="1"/>
      <c r="D181" s="1"/>
      <c r="E181" s="2"/>
      <c r="F181" s="2"/>
      <c r="G181" s="2"/>
      <c r="H181" s="1"/>
      <c r="I181" s="2"/>
      <c r="J181" s="2"/>
      <c r="K181" s="2"/>
      <c r="L181" s="2"/>
      <c r="M181" s="2"/>
      <c r="N181" s="2"/>
      <c r="O181" s="3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" customHeight="1" x14ac:dyDescent="0.15">
      <c r="A182" s="1"/>
      <c r="B182" s="1"/>
      <c r="C182" s="1"/>
      <c r="D182" s="1"/>
      <c r="E182" s="2"/>
      <c r="F182" s="2"/>
      <c r="G182" s="2"/>
      <c r="H182" s="1"/>
      <c r="I182" s="2"/>
      <c r="J182" s="2"/>
      <c r="K182" s="2"/>
      <c r="L182" s="2"/>
      <c r="M182" s="2"/>
      <c r="N182" s="2"/>
      <c r="O182" s="3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" customHeight="1" x14ac:dyDescent="0.15">
      <c r="A183" s="1"/>
      <c r="B183" s="1"/>
      <c r="C183" s="1"/>
      <c r="D183" s="1"/>
      <c r="E183" s="2"/>
      <c r="F183" s="2"/>
      <c r="G183" s="2"/>
      <c r="H183" s="1"/>
      <c r="I183" s="2"/>
      <c r="J183" s="2"/>
      <c r="K183" s="2"/>
      <c r="L183" s="2"/>
      <c r="M183" s="2"/>
      <c r="N183" s="2"/>
      <c r="O183" s="3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" customHeight="1" x14ac:dyDescent="0.15">
      <c r="A184" s="1"/>
      <c r="B184" s="1"/>
      <c r="C184" s="1"/>
      <c r="D184" s="1"/>
      <c r="E184" s="2"/>
      <c r="F184" s="2"/>
      <c r="G184" s="2"/>
      <c r="H184" s="1"/>
      <c r="I184" s="2"/>
      <c r="J184" s="2"/>
      <c r="K184" s="2"/>
      <c r="L184" s="2"/>
      <c r="M184" s="2"/>
      <c r="N184" s="2"/>
      <c r="O184" s="3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" customHeight="1" x14ac:dyDescent="0.15">
      <c r="A185" s="1"/>
      <c r="B185" s="1"/>
      <c r="C185" s="1"/>
      <c r="D185" s="1"/>
      <c r="E185" s="2"/>
      <c r="F185" s="2"/>
      <c r="G185" s="2"/>
      <c r="H185" s="1"/>
      <c r="I185" s="2"/>
      <c r="J185" s="2"/>
      <c r="K185" s="2"/>
      <c r="L185" s="2"/>
      <c r="M185" s="2"/>
      <c r="N185" s="2"/>
      <c r="O185" s="3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" customHeight="1" x14ac:dyDescent="0.15">
      <c r="A186" s="1"/>
      <c r="B186" s="1"/>
      <c r="C186" s="1"/>
      <c r="D186" s="1"/>
      <c r="E186" s="2"/>
      <c r="F186" s="2"/>
      <c r="G186" s="2"/>
      <c r="H186" s="1"/>
      <c r="I186" s="2"/>
      <c r="J186" s="2"/>
      <c r="K186" s="2"/>
      <c r="L186" s="2"/>
      <c r="M186" s="2"/>
      <c r="N186" s="2"/>
      <c r="O186" s="3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" customHeight="1" x14ac:dyDescent="0.15">
      <c r="A187" s="1"/>
      <c r="B187" s="1"/>
      <c r="C187" s="1"/>
      <c r="D187" s="1"/>
      <c r="E187" s="2"/>
      <c r="F187" s="2"/>
      <c r="G187" s="2"/>
      <c r="H187" s="1"/>
      <c r="I187" s="2"/>
      <c r="J187" s="2"/>
      <c r="K187" s="2"/>
      <c r="L187" s="2"/>
      <c r="M187" s="2"/>
      <c r="N187" s="2"/>
      <c r="O187" s="3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" customHeight="1" x14ac:dyDescent="0.15">
      <c r="A188" s="1"/>
      <c r="B188" s="1"/>
      <c r="C188" s="1"/>
      <c r="D188" s="1"/>
      <c r="E188" s="2"/>
      <c r="F188" s="2"/>
      <c r="G188" s="2"/>
      <c r="H188" s="1"/>
      <c r="I188" s="2"/>
      <c r="J188" s="2"/>
      <c r="K188" s="2"/>
      <c r="L188" s="2"/>
      <c r="M188" s="2"/>
      <c r="N188" s="2"/>
      <c r="O188" s="3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" customHeight="1" x14ac:dyDescent="0.15">
      <c r="A189" s="1"/>
      <c r="B189" s="1"/>
      <c r="C189" s="1"/>
      <c r="D189" s="1"/>
      <c r="E189" s="2"/>
      <c r="F189" s="2"/>
      <c r="G189" s="2"/>
      <c r="H189" s="1"/>
      <c r="I189" s="2"/>
      <c r="J189" s="2"/>
      <c r="K189" s="2"/>
      <c r="L189" s="2"/>
      <c r="M189" s="2"/>
      <c r="N189" s="2"/>
      <c r="O189" s="3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" customHeight="1" x14ac:dyDescent="0.15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" customHeight="1" x14ac:dyDescent="0.15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" customHeight="1" x14ac:dyDescent="0.15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" customHeight="1" x14ac:dyDescent="0.15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" customHeight="1" x14ac:dyDescent="0.15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" customHeight="1" x14ac:dyDescent="0.15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" customHeight="1" x14ac:dyDescent="0.15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3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" customHeight="1" x14ac:dyDescent="0.15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3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" customHeight="1" x14ac:dyDescent="0.15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" customHeight="1" x14ac:dyDescent="0.15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3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" customHeight="1" x14ac:dyDescent="0.15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3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" customHeight="1" x14ac:dyDescent="0.15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3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" customHeight="1" x14ac:dyDescent="0.15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" customHeight="1" x14ac:dyDescent="0.15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" customHeight="1" x14ac:dyDescent="0.15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3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" customHeight="1" x14ac:dyDescent="0.15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" customHeight="1" x14ac:dyDescent="0.15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" customHeight="1" x14ac:dyDescent="0.15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" customHeight="1" x14ac:dyDescent="0.15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3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" customHeight="1" x14ac:dyDescent="0.15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" customHeight="1" x14ac:dyDescent="0.15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" customHeight="1" x14ac:dyDescent="0.15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3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" customHeight="1" x14ac:dyDescent="0.15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" customHeight="1" x14ac:dyDescent="0.15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" customHeight="1" x14ac:dyDescent="0.15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3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" customHeight="1" x14ac:dyDescent="0.15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3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" customHeight="1" x14ac:dyDescent="0.15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" customHeight="1" x14ac:dyDescent="0.15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" customHeight="1" x14ac:dyDescent="0.15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" customHeight="1" x14ac:dyDescent="0.15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" customHeight="1" x14ac:dyDescent="0.15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3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" customHeight="1" x14ac:dyDescent="0.15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3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" customHeight="1" x14ac:dyDescent="0.15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" customHeight="1" x14ac:dyDescent="0.15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3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" customHeight="1" x14ac:dyDescent="0.15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3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" customHeight="1" x14ac:dyDescent="0.15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3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" customHeight="1" x14ac:dyDescent="0.15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3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" customHeight="1" x14ac:dyDescent="0.15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3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" customHeight="1" x14ac:dyDescent="0.15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3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" customHeight="1" x14ac:dyDescent="0.15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" customHeight="1" x14ac:dyDescent="0.15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" customHeight="1" x14ac:dyDescent="0.15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3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" customHeight="1" x14ac:dyDescent="0.15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3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" customHeight="1" x14ac:dyDescent="0.15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3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" customHeight="1" x14ac:dyDescent="0.15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3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" customHeight="1" x14ac:dyDescent="0.15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3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" customHeight="1" x14ac:dyDescent="0.15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3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" customHeight="1" x14ac:dyDescent="0.15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3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" customHeight="1" x14ac:dyDescent="0.15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3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" customHeight="1" x14ac:dyDescent="0.15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" customHeight="1" x14ac:dyDescent="0.15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" customHeight="1" x14ac:dyDescent="0.15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3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" customHeight="1" x14ac:dyDescent="0.15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3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" customHeight="1" x14ac:dyDescent="0.15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3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" customHeight="1" x14ac:dyDescent="0.15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3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" customHeight="1" x14ac:dyDescent="0.15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3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15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3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15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3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" customHeight="1" x14ac:dyDescent="0.15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3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" customHeight="1" x14ac:dyDescent="0.15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3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" customHeight="1" x14ac:dyDescent="0.15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3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" customHeight="1" x14ac:dyDescent="0.15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" customHeight="1" x14ac:dyDescent="0.15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3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" customHeight="1" x14ac:dyDescent="0.15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3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" customHeight="1" x14ac:dyDescent="0.15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3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" customHeight="1" x14ac:dyDescent="0.15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3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" customHeight="1" x14ac:dyDescent="0.15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3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" customHeight="1" x14ac:dyDescent="0.15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3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" customHeight="1" x14ac:dyDescent="0.15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3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" customHeight="1" x14ac:dyDescent="0.15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3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" customHeight="1" x14ac:dyDescent="0.15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3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15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3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15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3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" customHeight="1" x14ac:dyDescent="0.15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3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" customHeight="1" x14ac:dyDescent="0.15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3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" customHeight="1" x14ac:dyDescent="0.15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3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" customHeight="1" x14ac:dyDescent="0.15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3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" customHeight="1" x14ac:dyDescent="0.15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3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" customHeight="1" x14ac:dyDescent="0.15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3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" customHeight="1" x14ac:dyDescent="0.15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3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" customHeight="1" x14ac:dyDescent="0.15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3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" customHeight="1" x14ac:dyDescent="0.15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3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" customHeight="1" x14ac:dyDescent="0.15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3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" customHeight="1" x14ac:dyDescent="0.15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3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" customHeight="1" x14ac:dyDescent="0.15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3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" customHeight="1" x14ac:dyDescent="0.15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3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" customHeight="1" x14ac:dyDescent="0.15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3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" customHeight="1" x14ac:dyDescent="0.15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3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" customHeight="1" x14ac:dyDescent="0.15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3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" customHeight="1" x14ac:dyDescent="0.15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3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" customHeight="1" x14ac:dyDescent="0.15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3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" customHeight="1" x14ac:dyDescent="0.15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3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" customHeight="1" x14ac:dyDescent="0.15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3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" customHeight="1" x14ac:dyDescent="0.15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3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" customHeight="1" x14ac:dyDescent="0.15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3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" customHeight="1" x14ac:dyDescent="0.15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3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" customHeight="1" x14ac:dyDescent="0.15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3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" customHeight="1" x14ac:dyDescent="0.15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3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" customHeight="1" x14ac:dyDescent="0.15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" customHeight="1" x14ac:dyDescent="0.15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3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" customHeight="1" x14ac:dyDescent="0.15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3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" customHeight="1" x14ac:dyDescent="0.15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3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" customHeight="1" x14ac:dyDescent="0.15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3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" customHeight="1" x14ac:dyDescent="0.15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3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" customHeight="1" x14ac:dyDescent="0.15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3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" customHeight="1" x14ac:dyDescent="0.15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3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" customHeight="1" x14ac:dyDescent="0.15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3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" customHeight="1" x14ac:dyDescent="0.15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3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" customHeight="1" x14ac:dyDescent="0.15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3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" customHeight="1" x14ac:dyDescent="0.15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3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" customHeight="1" x14ac:dyDescent="0.15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3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" customHeight="1" x14ac:dyDescent="0.15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3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" customHeight="1" x14ac:dyDescent="0.15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3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" customHeight="1" x14ac:dyDescent="0.15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3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" customHeight="1" x14ac:dyDescent="0.15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3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" customHeight="1" x14ac:dyDescent="0.15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3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15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3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" customHeight="1" x14ac:dyDescent="0.15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3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15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3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" customHeight="1" x14ac:dyDescent="0.15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3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15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3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" customHeight="1" x14ac:dyDescent="0.15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3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15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3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" customHeight="1" x14ac:dyDescent="0.15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3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15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3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" customHeight="1" x14ac:dyDescent="0.15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3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15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3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" customHeight="1" x14ac:dyDescent="0.15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3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15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3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" customHeight="1" x14ac:dyDescent="0.15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3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15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3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" customHeight="1" x14ac:dyDescent="0.15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3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" customHeight="1" x14ac:dyDescent="0.15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3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15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3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" customHeight="1" x14ac:dyDescent="0.15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3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" customHeight="1" x14ac:dyDescent="0.15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3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15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3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" customHeight="1" x14ac:dyDescent="0.15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3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" customHeight="1" x14ac:dyDescent="0.15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3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" customHeight="1" x14ac:dyDescent="0.15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3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" customHeight="1" x14ac:dyDescent="0.15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3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15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3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15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3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" customHeight="1" x14ac:dyDescent="0.15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3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" customHeight="1" x14ac:dyDescent="0.15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3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" customHeight="1" x14ac:dyDescent="0.15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3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" customHeight="1" x14ac:dyDescent="0.15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3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15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3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" customHeight="1" x14ac:dyDescent="0.15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" customHeight="1" x14ac:dyDescent="0.15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3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" customHeight="1" x14ac:dyDescent="0.15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3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" customHeight="1" x14ac:dyDescent="0.15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3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" customHeight="1" x14ac:dyDescent="0.15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3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" customHeight="1" x14ac:dyDescent="0.15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3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" customHeight="1" x14ac:dyDescent="0.15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3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" customHeight="1" x14ac:dyDescent="0.15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3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" customHeight="1" x14ac:dyDescent="0.15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" customHeight="1" x14ac:dyDescent="0.15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4.25" customHeight="1" x14ac:dyDescent="0.15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3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4.25" customHeight="1" x14ac:dyDescent="0.15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3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4.25" customHeight="1" x14ac:dyDescent="0.15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3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4.25" customHeight="1" x14ac:dyDescent="0.15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3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4.25" customHeight="1" x14ac:dyDescent="0.15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3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4.25" customHeight="1" x14ac:dyDescent="0.15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3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4.25" customHeight="1" x14ac:dyDescent="0.15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3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4.25" customHeight="1" x14ac:dyDescent="0.15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3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4.25" customHeight="1" x14ac:dyDescent="0.15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3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4.25" customHeight="1" x14ac:dyDescent="0.15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3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4.25" customHeight="1" x14ac:dyDescent="0.15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3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4.25" customHeight="1" x14ac:dyDescent="0.15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3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4.25" customHeight="1" x14ac:dyDescent="0.15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3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4.25" customHeight="1" x14ac:dyDescent="0.15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3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4.25" customHeight="1" x14ac:dyDescent="0.15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3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4.25" customHeight="1" x14ac:dyDescent="0.15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3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4.25" customHeight="1" x14ac:dyDescent="0.15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3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4.25" customHeight="1" x14ac:dyDescent="0.15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3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4.25" customHeight="1" x14ac:dyDescent="0.15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3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4.25" customHeight="1" x14ac:dyDescent="0.15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3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4.25" customHeight="1" x14ac:dyDescent="0.15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3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4.25" customHeight="1" x14ac:dyDescent="0.15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3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4.25" customHeight="1" x14ac:dyDescent="0.15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3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4.25" customHeight="1" x14ac:dyDescent="0.15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3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4.25" customHeight="1" x14ac:dyDescent="0.15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3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4.25" customHeight="1" x14ac:dyDescent="0.15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3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4.25" customHeight="1" x14ac:dyDescent="0.15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3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4.25" customHeight="1" x14ac:dyDescent="0.15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3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4.25" customHeight="1" x14ac:dyDescent="0.15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3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4.25" customHeight="1" x14ac:dyDescent="0.15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3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4.25" customHeight="1" x14ac:dyDescent="0.15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3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4.25" customHeight="1" x14ac:dyDescent="0.15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3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4.25" customHeight="1" x14ac:dyDescent="0.15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3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4.25" customHeight="1" x14ac:dyDescent="0.15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3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4.25" customHeight="1" x14ac:dyDescent="0.15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3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4.25" customHeight="1" x14ac:dyDescent="0.15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3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4.25" customHeight="1" x14ac:dyDescent="0.15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3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4.25" customHeight="1" x14ac:dyDescent="0.15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3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4.25" customHeight="1" x14ac:dyDescent="0.15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3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4.25" customHeight="1" x14ac:dyDescent="0.15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3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4.25" customHeight="1" x14ac:dyDescent="0.15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3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4.25" customHeight="1" x14ac:dyDescent="0.15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3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4.25" customHeight="1" x14ac:dyDescent="0.15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3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4.25" customHeight="1" x14ac:dyDescent="0.15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3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4.25" customHeight="1" x14ac:dyDescent="0.15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3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4.25" customHeight="1" x14ac:dyDescent="0.15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3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4.25" customHeight="1" x14ac:dyDescent="0.15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3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4.25" customHeight="1" x14ac:dyDescent="0.15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3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4.25" customHeight="1" x14ac:dyDescent="0.15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3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4.25" customHeight="1" x14ac:dyDescent="0.15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3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4.25" customHeight="1" x14ac:dyDescent="0.15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3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4.25" customHeight="1" x14ac:dyDescent="0.15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3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4.25" customHeight="1" x14ac:dyDescent="0.15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3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4.25" customHeight="1" x14ac:dyDescent="0.15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3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4.25" customHeight="1" x14ac:dyDescent="0.15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3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4.25" customHeight="1" x14ac:dyDescent="0.15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3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4.25" customHeight="1" x14ac:dyDescent="0.15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3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4.25" customHeight="1" x14ac:dyDescent="0.15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3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4.25" customHeight="1" x14ac:dyDescent="0.15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3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4.25" customHeight="1" x14ac:dyDescent="0.15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3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4.25" customHeight="1" x14ac:dyDescent="0.15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3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4.25" customHeight="1" x14ac:dyDescent="0.15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3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4.25" customHeight="1" x14ac:dyDescent="0.15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3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4.25" customHeight="1" x14ac:dyDescent="0.15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3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4.25" customHeight="1" x14ac:dyDescent="0.15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3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4.25" customHeight="1" x14ac:dyDescent="0.15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3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4.25" customHeight="1" x14ac:dyDescent="0.15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3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4.25" customHeight="1" x14ac:dyDescent="0.15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3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4.25" customHeight="1" x14ac:dyDescent="0.15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3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4.25" customHeight="1" x14ac:dyDescent="0.15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3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4.25" customHeight="1" x14ac:dyDescent="0.15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3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4.25" customHeight="1" x14ac:dyDescent="0.15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3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4.25" customHeight="1" x14ac:dyDescent="0.15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4.25" customHeight="1" x14ac:dyDescent="0.15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3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4.25" customHeight="1" x14ac:dyDescent="0.15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3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4.25" customHeight="1" x14ac:dyDescent="0.15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3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4.25" customHeight="1" x14ac:dyDescent="0.15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3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4.25" customHeight="1" x14ac:dyDescent="0.15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3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4.25" customHeight="1" x14ac:dyDescent="0.15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3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4.25" customHeight="1" x14ac:dyDescent="0.15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3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4.25" customHeight="1" x14ac:dyDescent="0.15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3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4.25" customHeight="1" x14ac:dyDescent="0.15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3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4.25" customHeight="1" x14ac:dyDescent="0.15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3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4.25" customHeight="1" x14ac:dyDescent="0.15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3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4.25" customHeight="1" x14ac:dyDescent="0.15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3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4.25" customHeight="1" x14ac:dyDescent="0.15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3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4.25" customHeight="1" x14ac:dyDescent="0.15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3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4.25" customHeight="1" x14ac:dyDescent="0.15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3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4.25" customHeight="1" x14ac:dyDescent="0.15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3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4.25" customHeight="1" x14ac:dyDescent="0.15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3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4.25" customHeight="1" x14ac:dyDescent="0.15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3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4.25" customHeight="1" x14ac:dyDescent="0.15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3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4.25" customHeight="1" x14ac:dyDescent="0.15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3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4.25" customHeight="1" x14ac:dyDescent="0.15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3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4.25" customHeight="1" x14ac:dyDescent="0.15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3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4.25" customHeight="1" x14ac:dyDescent="0.15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3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4.25" customHeight="1" x14ac:dyDescent="0.15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3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4.25" customHeight="1" x14ac:dyDescent="0.15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3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4.25" customHeight="1" x14ac:dyDescent="0.15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3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4.25" customHeight="1" x14ac:dyDescent="0.15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3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4.25" customHeight="1" x14ac:dyDescent="0.15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3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4.25" customHeight="1" x14ac:dyDescent="0.15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3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4.25" customHeight="1" x14ac:dyDescent="0.15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3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4.25" customHeight="1" x14ac:dyDescent="0.15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3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4.25" customHeight="1" x14ac:dyDescent="0.15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3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4.25" customHeight="1" x14ac:dyDescent="0.15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3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4.25" customHeight="1" x14ac:dyDescent="0.15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3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4.25" customHeight="1" x14ac:dyDescent="0.15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3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4.25" customHeight="1" x14ac:dyDescent="0.15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3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4.25" customHeight="1" x14ac:dyDescent="0.15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3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4.25" customHeight="1" x14ac:dyDescent="0.15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3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4.25" customHeight="1" x14ac:dyDescent="0.15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3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4.25" customHeight="1" x14ac:dyDescent="0.15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3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4.25" customHeight="1" x14ac:dyDescent="0.15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3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4.25" customHeight="1" x14ac:dyDescent="0.15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3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4.25" customHeight="1" x14ac:dyDescent="0.15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3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4.25" customHeight="1" x14ac:dyDescent="0.15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3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4.25" customHeight="1" x14ac:dyDescent="0.15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3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4.25" customHeight="1" x14ac:dyDescent="0.15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3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4.25" customHeight="1" x14ac:dyDescent="0.15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3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4.25" customHeight="1" x14ac:dyDescent="0.15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3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4.25" customHeight="1" x14ac:dyDescent="0.15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3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4.25" customHeight="1" x14ac:dyDescent="0.15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3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4.25" customHeight="1" x14ac:dyDescent="0.15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3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4.25" customHeight="1" x14ac:dyDescent="0.15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3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4.25" customHeight="1" x14ac:dyDescent="0.15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3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4.25" customHeight="1" x14ac:dyDescent="0.15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3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4.25" customHeight="1" x14ac:dyDescent="0.15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3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4.25" customHeight="1" x14ac:dyDescent="0.15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3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4.25" customHeight="1" x14ac:dyDescent="0.15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3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4.25" customHeight="1" x14ac:dyDescent="0.15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3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4.25" customHeight="1" x14ac:dyDescent="0.15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3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4.25" customHeight="1" x14ac:dyDescent="0.15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3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4.25" customHeight="1" x14ac:dyDescent="0.15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3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4.25" customHeight="1" x14ac:dyDescent="0.15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3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4.25" customHeight="1" x14ac:dyDescent="0.15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3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4.25" customHeight="1" x14ac:dyDescent="0.15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3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4.25" customHeight="1" x14ac:dyDescent="0.15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3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4.25" customHeight="1" x14ac:dyDescent="0.15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3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4.25" customHeight="1" x14ac:dyDescent="0.15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3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4.25" customHeight="1" x14ac:dyDescent="0.15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3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4.25" customHeight="1" x14ac:dyDescent="0.15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3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4.25" customHeight="1" x14ac:dyDescent="0.15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3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4.25" customHeight="1" x14ac:dyDescent="0.15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3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4.25" customHeight="1" x14ac:dyDescent="0.15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3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4.25" customHeight="1" x14ac:dyDescent="0.15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3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4.25" customHeight="1" x14ac:dyDescent="0.15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3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4.25" customHeight="1" x14ac:dyDescent="0.15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3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4.25" customHeight="1" x14ac:dyDescent="0.15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3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4.25" customHeight="1" x14ac:dyDescent="0.15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3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4.25" customHeight="1" x14ac:dyDescent="0.15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3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4.25" customHeight="1" x14ac:dyDescent="0.15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3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4.25" customHeight="1" x14ac:dyDescent="0.15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3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4.25" customHeight="1" x14ac:dyDescent="0.15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3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4.25" customHeight="1" x14ac:dyDescent="0.15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3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4.25" customHeight="1" x14ac:dyDescent="0.15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3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4.25" customHeight="1" x14ac:dyDescent="0.15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3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4.25" customHeight="1" x14ac:dyDescent="0.15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3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4.25" customHeight="1" x14ac:dyDescent="0.15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3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4.25" customHeight="1" x14ac:dyDescent="0.15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3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4.25" customHeight="1" x14ac:dyDescent="0.15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3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4.25" customHeight="1" x14ac:dyDescent="0.15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3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4.25" customHeight="1" x14ac:dyDescent="0.15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3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4.25" customHeight="1" x14ac:dyDescent="0.15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3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4.25" customHeight="1" x14ac:dyDescent="0.15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3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4.25" customHeight="1" x14ac:dyDescent="0.15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3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4.25" customHeight="1" x14ac:dyDescent="0.15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3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4.25" customHeight="1" x14ac:dyDescent="0.15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3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4.25" customHeight="1" x14ac:dyDescent="0.15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3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4.25" customHeight="1" x14ac:dyDescent="0.15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3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4.25" customHeight="1" x14ac:dyDescent="0.15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3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4.25" customHeight="1" x14ac:dyDescent="0.15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3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4.25" customHeight="1" x14ac:dyDescent="0.15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3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4.25" customHeight="1" x14ac:dyDescent="0.15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3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4.25" customHeight="1" x14ac:dyDescent="0.15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3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4.25" customHeight="1" x14ac:dyDescent="0.15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3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4.25" customHeight="1" x14ac:dyDescent="0.15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3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4.25" customHeight="1" x14ac:dyDescent="0.15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3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4.25" customHeight="1" x14ac:dyDescent="0.15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3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4.25" customHeight="1" x14ac:dyDescent="0.15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3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4.25" customHeight="1" x14ac:dyDescent="0.15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3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4.25" customHeight="1" x14ac:dyDescent="0.15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3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4.25" customHeight="1" x14ac:dyDescent="0.15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3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4.25" customHeight="1" x14ac:dyDescent="0.15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3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4.25" customHeight="1" x14ac:dyDescent="0.15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3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4.25" customHeight="1" x14ac:dyDescent="0.15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3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4.25" customHeight="1" x14ac:dyDescent="0.15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3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4.25" customHeight="1" x14ac:dyDescent="0.15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3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4.25" customHeight="1" x14ac:dyDescent="0.15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3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4.25" customHeight="1" x14ac:dyDescent="0.15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3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4.25" customHeight="1" x14ac:dyDescent="0.15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3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4.25" customHeight="1" x14ac:dyDescent="0.15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3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4.25" customHeight="1" x14ac:dyDescent="0.15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3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4.25" customHeight="1" x14ac:dyDescent="0.15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3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4.25" customHeight="1" x14ac:dyDescent="0.15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3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4.25" customHeight="1" x14ac:dyDescent="0.15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3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4.25" customHeight="1" x14ac:dyDescent="0.15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3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4.25" customHeight="1" x14ac:dyDescent="0.15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3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4.25" customHeight="1" x14ac:dyDescent="0.15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3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4.25" customHeight="1" x14ac:dyDescent="0.15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3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4.25" customHeight="1" x14ac:dyDescent="0.15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3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4.25" customHeight="1" x14ac:dyDescent="0.15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3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4.25" customHeight="1" x14ac:dyDescent="0.15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3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4.25" customHeight="1" x14ac:dyDescent="0.15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3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4.25" customHeight="1" x14ac:dyDescent="0.15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3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4.25" customHeight="1" x14ac:dyDescent="0.15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3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4.25" customHeight="1" x14ac:dyDescent="0.15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3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4.25" customHeight="1" x14ac:dyDescent="0.15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3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4.25" customHeight="1" x14ac:dyDescent="0.15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3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4.25" customHeight="1" x14ac:dyDescent="0.15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3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4.25" customHeight="1" x14ac:dyDescent="0.15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3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4.25" customHeight="1" x14ac:dyDescent="0.15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3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4.25" customHeight="1" x14ac:dyDescent="0.15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3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4.25" customHeight="1" x14ac:dyDescent="0.15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3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4.25" customHeight="1" x14ac:dyDescent="0.15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3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4.25" customHeight="1" x14ac:dyDescent="0.15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3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4.25" customHeight="1" x14ac:dyDescent="0.15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3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4.25" customHeight="1" x14ac:dyDescent="0.15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3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4.25" customHeight="1" x14ac:dyDescent="0.15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3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4.25" customHeight="1" x14ac:dyDescent="0.15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3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4.25" customHeight="1" x14ac:dyDescent="0.15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3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4.25" customHeight="1" x14ac:dyDescent="0.15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3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4.25" customHeight="1" x14ac:dyDescent="0.15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3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4.25" customHeight="1" x14ac:dyDescent="0.15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3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4.25" customHeight="1" x14ac:dyDescent="0.15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3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4.25" customHeight="1" x14ac:dyDescent="0.15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3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4.25" customHeight="1" x14ac:dyDescent="0.15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3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4.25" customHeight="1" x14ac:dyDescent="0.15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3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4.25" customHeight="1" x14ac:dyDescent="0.15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3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4.25" customHeight="1" x14ac:dyDescent="0.15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3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4.25" customHeight="1" x14ac:dyDescent="0.15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3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4.25" customHeight="1" x14ac:dyDescent="0.15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3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4.25" customHeight="1" x14ac:dyDescent="0.15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3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4.25" customHeight="1" x14ac:dyDescent="0.15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3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4.25" customHeight="1" x14ac:dyDescent="0.15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3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4.25" customHeight="1" x14ac:dyDescent="0.15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3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4.25" customHeight="1" x14ac:dyDescent="0.15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3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4.25" customHeight="1" x14ac:dyDescent="0.15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3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4.25" customHeight="1" x14ac:dyDescent="0.15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3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4.25" customHeight="1" x14ac:dyDescent="0.15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3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4.25" customHeight="1" x14ac:dyDescent="0.15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3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4.25" customHeight="1" x14ac:dyDescent="0.15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3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4.25" customHeight="1" x14ac:dyDescent="0.15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3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4.25" customHeight="1" x14ac:dyDescent="0.15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3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4.25" customHeight="1" x14ac:dyDescent="0.15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3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4.25" customHeight="1" x14ac:dyDescent="0.15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3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4.25" customHeight="1" x14ac:dyDescent="0.15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3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4.25" customHeight="1" x14ac:dyDescent="0.15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3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4.25" customHeight="1" x14ac:dyDescent="0.15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3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4.25" customHeight="1" x14ac:dyDescent="0.15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3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4.25" customHeight="1" x14ac:dyDescent="0.15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3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4.25" customHeight="1" x14ac:dyDescent="0.15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3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4.25" customHeight="1" x14ac:dyDescent="0.15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3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4.25" customHeight="1" x14ac:dyDescent="0.15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3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4.25" customHeight="1" x14ac:dyDescent="0.15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3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4.25" customHeight="1" x14ac:dyDescent="0.15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3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4.25" customHeight="1" x14ac:dyDescent="0.15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3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4.25" customHeight="1" x14ac:dyDescent="0.15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3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4.25" customHeight="1" x14ac:dyDescent="0.15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3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4.25" customHeight="1" x14ac:dyDescent="0.15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3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4.25" customHeight="1" x14ac:dyDescent="0.15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3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4.25" customHeight="1" x14ac:dyDescent="0.15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3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4.25" customHeight="1" x14ac:dyDescent="0.15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3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4.25" customHeight="1" x14ac:dyDescent="0.15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3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4.25" customHeight="1" x14ac:dyDescent="0.15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3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4.25" customHeight="1" x14ac:dyDescent="0.15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3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4.25" customHeight="1" x14ac:dyDescent="0.15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3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4.25" customHeight="1" x14ac:dyDescent="0.15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3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4.25" customHeight="1" x14ac:dyDescent="0.15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3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4.25" customHeight="1" x14ac:dyDescent="0.15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3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4.25" customHeight="1" x14ac:dyDescent="0.15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3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4.25" customHeight="1" x14ac:dyDescent="0.15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3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4.25" customHeight="1" x14ac:dyDescent="0.15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3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4.25" customHeight="1" x14ac:dyDescent="0.15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3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4.25" customHeight="1" x14ac:dyDescent="0.15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3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4.25" customHeight="1" x14ac:dyDescent="0.15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3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4.25" customHeight="1" x14ac:dyDescent="0.15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3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4.25" customHeight="1" x14ac:dyDescent="0.15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3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4.25" customHeight="1" x14ac:dyDescent="0.15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3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4.25" customHeight="1" x14ac:dyDescent="0.15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3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4.25" customHeight="1" x14ac:dyDescent="0.15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3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4.25" customHeight="1" x14ac:dyDescent="0.15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3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4.25" customHeight="1" x14ac:dyDescent="0.15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3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4.25" customHeight="1" x14ac:dyDescent="0.15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3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4.25" customHeight="1" x14ac:dyDescent="0.15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3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4.25" customHeight="1" x14ac:dyDescent="0.15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3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4.25" customHeight="1" x14ac:dyDescent="0.15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3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4.25" customHeight="1" x14ac:dyDescent="0.15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3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4.25" customHeight="1" x14ac:dyDescent="0.15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3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4.25" customHeight="1" x14ac:dyDescent="0.15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3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4.25" customHeight="1" x14ac:dyDescent="0.15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3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4.25" customHeight="1" x14ac:dyDescent="0.15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3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4.25" customHeight="1" x14ac:dyDescent="0.15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3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4.25" customHeight="1" x14ac:dyDescent="0.15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3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4.25" customHeight="1" x14ac:dyDescent="0.15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3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4.25" customHeight="1" x14ac:dyDescent="0.15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3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4.25" customHeight="1" x14ac:dyDescent="0.15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3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4.25" customHeight="1" x14ac:dyDescent="0.15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3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4.25" customHeight="1" x14ac:dyDescent="0.15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3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4.25" customHeight="1" x14ac:dyDescent="0.15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3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4.25" customHeight="1" x14ac:dyDescent="0.15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3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4.25" customHeight="1" x14ac:dyDescent="0.15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3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4.25" customHeight="1" x14ac:dyDescent="0.15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3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4.25" customHeight="1" x14ac:dyDescent="0.15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3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4.25" customHeight="1" x14ac:dyDescent="0.15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3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4.25" customHeight="1" x14ac:dyDescent="0.15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3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4.25" customHeight="1" x14ac:dyDescent="0.15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3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4.25" customHeight="1" x14ac:dyDescent="0.15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3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4.25" customHeight="1" x14ac:dyDescent="0.15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3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4.25" customHeight="1" x14ac:dyDescent="0.15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3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4.25" customHeight="1" x14ac:dyDescent="0.15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3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4.25" customHeight="1" x14ac:dyDescent="0.15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3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4.25" customHeight="1" x14ac:dyDescent="0.15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3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4.25" customHeight="1" x14ac:dyDescent="0.15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3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4.25" customHeight="1" x14ac:dyDescent="0.15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3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4.25" customHeight="1" x14ac:dyDescent="0.15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3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4.25" customHeight="1" x14ac:dyDescent="0.15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3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4.25" customHeight="1" x14ac:dyDescent="0.15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3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4.25" customHeight="1" x14ac:dyDescent="0.15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3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4.25" customHeight="1" x14ac:dyDescent="0.15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3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4.25" customHeight="1" x14ac:dyDescent="0.15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3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4.25" customHeight="1" x14ac:dyDescent="0.15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3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4.25" customHeight="1" x14ac:dyDescent="0.15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3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4.25" customHeight="1" x14ac:dyDescent="0.15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3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4.25" customHeight="1" x14ac:dyDescent="0.15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3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4.25" customHeight="1" x14ac:dyDescent="0.15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3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4.25" customHeight="1" x14ac:dyDescent="0.15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3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4.25" customHeight="1" x14ac:dyDescent="0.15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3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4.25" customHeight="1" x14ac:dyDescent="0.15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3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4.25" customHeight="1" x14ac:dyDescent="0.15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3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4.25" customHeight="1" x14ac:dyDescent="0.15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3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4.25" customHeight="1" x14ac:dyDescent="0.15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3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4.25" customHeight="1" x14ac:dyDescent="0.15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3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4.25" customHeight="1" x14ac:dyDescent="0.15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3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4.25" customHeight="1" x14ac:dyDescent="0.15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3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4.25" customHeight="1" x14ac:dyDescent="0.15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3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4.25" customHeight="1" x14ac:dyDescent="0.15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3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4.25" customHeight="1" x14ac:dyDescent="0.15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3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4.25" customHeight="1" x14ac:dyDescent="0.15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3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4.25" customHeight="1" x14ac:dyDescent="0.15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3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4.25" customHeight="1" x14ac:dyDescent="0.15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3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4.25" customHeight="1" x14ac:dyDescent="0.15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3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4.25" customHeight="1" x14ac:dyDescent="0.15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3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4.25" customHeight="1" x14ac:dyDescent="0.15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3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4.25" customHeight="1" x14ac:dyDescent="0.15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3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4.25" customHeight="1" x14ac:dyDescent="0.15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3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4.25" customHeight="1" x14ac:dyDescent="0.15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3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4.25" customHeight="1" x14ac:dyDescent="0.15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3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4.25" customHeight="1" x14ac:dyDescent="0.15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3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4.25" customHeight="1" x14ac:dyDescent="0.15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3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4.25" customHeight="1" x14ac:dyDescent="0.15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3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4.25" customHeight="1" x14ac:dyDescent="0.15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3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4.25" customHeight="1" x14ac:dyDescent="0.15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3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4.25" customHeight="1" x14ac:dyDescent="0.15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3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4.25" customHeight="1" x14ac:dyDescent="0.15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3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4.25" customHeight="1" x14ac:dyDescent="0.15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3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4.25" customHeight="1" x14ac:dyDescent="0.15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3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4.25" customHeight="1" x14ac:dyDescent="0.15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3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4.25" customHeight="1" x14ac:dyDescent="0.15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3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4.25" customHeight="1" x14ac:dyDescent="0.15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3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4.25" customHeight="1" x14ac:dyDescent="0.15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3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4.25" customHeight="1" x14ac:dyDescent="0.15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3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4.25" customHeight="1" x14ac:dyDescent="0.15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3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4.25" customHeight="1" x14ac:dyDescent="0.15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3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4.25" customHeight="1" x14ac:dyDescent="0.15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3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4.25" customHeight="1" x14ac:dyDescent="0.15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3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4.25" customHeight="1" x14ac:dyDescent="0.15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3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4.25" customHeight="1" x14ac:dyDescent="0.15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3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4.25" customHeight="1" x14ac:dyDescent="0.15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3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4.25" customHeight="1" x14ac:dyDescent="0.15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3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4.25" customHeight="1" x14ac:dyDescent="0.15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3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4.25" customHeight="1" x14ac:dyDescent="0.15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3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4.25" customHeight="1" x14ac:dyDescent="0.15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3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4.25" customHeight="1" x14ac:dyDescent="0.15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3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4.25" customHeight="1" x14ac:dyDescent="0.15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3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4.25" customHeight="1" x14ac:dyDescent="0.15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3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4.25" customHeight="1" x14ac:dyDescent="0.15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3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4.25" customHeight="1" x14ac:dyDescent="0.15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3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4.25" customHeight="1" x14ac:dyDescent="0.15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3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4.25" customHeight="1" x14ac:dyDescent="0.15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3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4.25" customHeight="1" x14ac:dyDescent="0.15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3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4.25" customHeight="1" x14ac:dyDescent="0.15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3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4.25" customHeight="1" x14ac:dyDescent="0.15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3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4.25" customHeight="1" x14ac:dyDescent="0.15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3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4.25" customHeight="1" x14ac:dyDescent="0.15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3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4.25" customHeight="1" x14ac:dyDescent="0.15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3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4.25" customHeight="1" x14ac:dyDescent="0.15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3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4.25" customHeight="1" x14ac:dyDescent="0.15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3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4.25" customHeight="1" x14ac:dyDescent="0.15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3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4.25" customHeight="1" x14ac:dyDescent="0.15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3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4.25" customHeight="1" x14ac:dyDescent="0.15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3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4.25" customHeight="1" x14ac:dyDescent="0.15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3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4.25" customHeight="1" x14ac:dyDescent="0.15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3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4.25" customHeight="1" x14ac:dyDescent="0.15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3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4.25" customHeight="1" x14ac:dyDescent="0.15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3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4.25" customHeight="1" x14ac:dyDescent="0.15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3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4.25" customHeight="1" x14ac:dyDescent="0.15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3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4.25" customHeight="1" x14ac:dyDescent="0.15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3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4.25" customHeight="1" x14ac:dyDescent="0.15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3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4.25" customHeight="1" x14ac:dyDescent="0.15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3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4.25" customHeight="1" x14ac:dyDescent="0.15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3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4.25" customHeight="1" x14ac:dyDescent="0.15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3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4.25" customHeight="1" x14ac:dyDescent="0.15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3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4.25" customHeight="1" x14ac:dyDescent="0.15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3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4.25" customHeight="1" x14ac:dyDescent="0.15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3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4.25" customHeight="1" x14ac:dyDescent="0.15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3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4.25" customHeight="1" x14ac:dyDescent="0.15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3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4.25" customHeight="1" x14ac:dyDescent="0.15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3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4.25" customHeight="1" x14ac:dyDescent="0.15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3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4.25" customHeight="1" x14ac:dyDescent="0.15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3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4.25" customHeight="1" x14ac:dyDescent="0.15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3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4.25" customHeight="1" x14ac:dyDescent="0.15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3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4.25" customHeight="1" x14ac:dyDescent="0.15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3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4.25" customHeight="1" x14ac:dyDescent="0.15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3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4.25" customHeight="1" x14ac:dyDescent="0.15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3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4.25" customHeight="1" x14ac:dyDescent="0.15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3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4.25" customHeight="1" x14ac:dyDescent="0.15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3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4.25" customHeight="1" x14ac:dyDescent="0.15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3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4.25" customHeight="1" x14ac:dyDescent="0.15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3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4.25" customHeight="1" x14ac:dyDescent="0.15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3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4.25" customHeight="1" x14ac:dyDescent="0.15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3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4.25" customHeight="1" x14ac:dyDescent="0.15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3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4.25" customHeight="1" x14ac:dyDescent="0.15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3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4.25" customHeight="1" x14ac:dyDescent="0.15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3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4.25" customHeight="1" x14ac:dyDescent="0.15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3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4.25" customHeight="1" x14ac:dyDescent="0.15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3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4.25" customHeight="1" x14ac:dyDescent="0.15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3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4.25" customHeight="1" x14ac:dyDescent="0.15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3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4.25" customHeight="1" x14ac:dyDescent="0.15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3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4.25" customHeight="1" x14ac:dyDescent="0.15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3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4.25" customHeight="1" x14ac:dyDescent="0.15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3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4.25" customHeight="1" x14ac:dyDescent="0.15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3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4.25" customHeight="1" x14ac:dyDescent="0.15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3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4.25" customHeight="1" x14ac:dyDescent="0.15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3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4.25" customHeight="1" x14ac:dyDescent="0.15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3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4.25" customHeight="1" x14ac:dyDescent="0.15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3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4.25" customHeight="1" x14ac:dyDescent="0.15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3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4.25" customHeight="1" x14ac:dyDescent="0.15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3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4.25" customHeight="1" x14ac:dyDescent="0.15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3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4.25" customHeight="1" x14ac:dyDescent="0.15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3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4.25" customHeight="1" x14ac:dyDescent="0.15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3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4.25" customHeight="1" x14ac:dyDescent="0.15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3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4.25" customHeight="1" x14ac:dyDescent="0.15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3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4.25" customHeight="1" x14ac:dyDescent="0.15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3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4.25" customHeight="1" x14ac:dyDescent="0.15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3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4.25" customHeight="1" x14ac:dyDescent="0.15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3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4.25" customHeight="1" x14ac:dyDescent="0.15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3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4.25" customHeight="1" x14ac:dyDescent="0.15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3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4.25" customHeight="1" x14ac:dyDescent="0.15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3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4.25" customHeight="1" x14ac:dyDescent="0.15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3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4.25" customHeight="1" x14ac:dyDescent="0.15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3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4.25" customHeight="1" x14ac:dyDescent="0.15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3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4.25" customHeight="1" x14ac:dyDescent="0.15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3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4.25" customHeight="1" x14ac:dyDescent="0.15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3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4.25" customHeight="1" x14ac:dyDescent="0.15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3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4.25" customHeight="1" x14ac:dyDescent="0.15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3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4.25" customHeight="1" x14ac:dyDescent="0.15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3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4.25" customHeight="1" x14ac:dyDescent="0.15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3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4.25" customHeight="1" x14ac:dyDescent="0.15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3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4.25" customHeight="1" x14ac:dyDescent="0.15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3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4.25" customHeight="1" x14ac:dyDescent="0.15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3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4.25" customHeight="1" x14ac:dyDescent="0.15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3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4.25" customHeight="1" x14ac:dyDescent="0.15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3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4.25" customHeight="1" x14ac:dyDescent="0.15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3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4.25" customHeight="1" x14ac:dyDescent="0.15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3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4.25" customHeight="1" x14ac:dyDescent="0.15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3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4.25" customHeight="1" x14ac:dyDescent="0.15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3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4.25" customHeight="1" x14ac:dyDescent="0.15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3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4.25" customHeight="1" x14ac:dyDescent="0.15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3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4.25" customHeight="1" x14ac:dyDescent="0.15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3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4.25" customHeight="1" x14ac:dyDescent="0.15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3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4.25" customHeight="1" x14ac:dyDescent="0.15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3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4.25" customHeight="1" x14ac:dyDescent="0.15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3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4.25" customHeight="1" x14ac:dyDescent="0.15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3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4.25" customHeight="1" x14ac:dyDescent="0.15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3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4.25" customHeight="1" x14ac:dyDescent="0.15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3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4.25" customHeight="1" x14ac:dyDescent="0.15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3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4.25" customHeight="1" x14ac:dyDescent="0.15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3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4.25" customHeight="1" x14ac:dyDescent="0.15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3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4.25" customHeight="1" x14ac:dyDescent="0.15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3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4.25" customHeight="1" x14ac:dyDescent="0.15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3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4.25" customHeight="1" x14ac:dyDescent="0.15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3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4.25" customHeight="1" x14ac:dyDescent="0.15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3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4.25" customHeight="1" x14ac:dyDescent="0.15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3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4.25" customHeight="1" x14ac:dyDescent="0.15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3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4.25" customHeight="1" x14ac:dyDescent="0.15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3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4.25" customHeight="1" x14ac:dyDescent="0.15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3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4.25" customHeight="1" x14ac:dyDescent="0.15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3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4.25" customHeight="1" x14ac:dyDescent="0.15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3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4.25" customHeight="1" x14ac:dyDescent="0.15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3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4.25" customHeight="1" x14ac:dyDescent="0.15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3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4.25" customHeight="1" x14ac:dyDescent="0.15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3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4.25" customHeight="1" x14ac:dyDescent="0.15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3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4.25" customHeight="1" x14ac:dyDescent="0.15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3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4.25" customHeight="1" x14ac:dyDescent="0.15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3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4.25" customHeight="1" x14ac:dyDescent="0.15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3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4.25" customHeight="1" x14ac:dyDescent="0.15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3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4.25" customHeight="1" x14ac:dyDescent="0.15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3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4.25" customHeight="1" x14ac:dyDescent="0.15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3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4.25" customHeight="1" x14ac:dyDescent="0.15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3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4.25" customHeight="1" x14ac:dyDescent="0.15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3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4.25" customHeight="1" x14ac:dyDescent="0.15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3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4.25" customHeight="1" x14ac:dyDescent="0.15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3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4.25" customHeight="1" x14ac:dyDescent="0.15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3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4.25" customHeight="1" x14ac:dyDescent="0.15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3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4.25" customHeight="1" x14ac:dyDescent="0.15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3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4.25" customHeight="1" x14ac:dyDescent="0.15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3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4.25" customHeight="1" x14ac:dyDescent="0.15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3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4.25" customHeight="1" x14ac:dyDescent="0.15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3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4.25" customHeight="1" x14ac:dyDescent="0.15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3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4.25" customHeight="1" x14ac:dyDescent="0.15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3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4.25" customHeight="1" x14ac:dyDescent="0.15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3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4.25" customHeight="1" x14ac:dyDescent="0.15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3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4.25" customHeight="1" x14ac:dyDescent="0.15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3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4.25" customHeight="1" x14ac:dyDescent="0.15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3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4.25" customHeight="1" x14ac:dyDescent="0.15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3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4.25" customHeight="1" x14ac:dyDescent="0.15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3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4.25" customHeight="1" x14ac:dyDescent="0.15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3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4.25" customHeight="1" x14ac:dyDescent="0.15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3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4.25" customHeight="1" x14ac:dyDescent="0.15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3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4.25" customHeight="1" x14ac:dyDescent="0.15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3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4.25" customHeight="1" x14ac:dyDescent="0.15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3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4.25" customHeight="1" x14ac:dyDescent="0.15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3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4.25" customHeight="1" x14ac:dyDescent="0.15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3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4.25" customHeight="1" x14ac:dyDescent="0.15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3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4.25" customHeight="1" x14ac:dyDescent="0.15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3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4.25" customHeight="1" x14ac:dyDescent="0.15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3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4.25" customHeight="1" x14ac:dyDescent="0.15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3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4.25" customHeight="1" x14ac:dyDescent="0.15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3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4.25" customHeight="1" x14ac:dyDescent="0.15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3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4.25" customHeight="1" x14ac:dyDescent="0.15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3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4.25" customHeight="1" x14ac:dyDescent="0.15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3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4.25" customHeight="1" x14ac:dyDescent="0.15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3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4.25" customHeight="1" x14ac:dyDescent="0.15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3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4.25" customHeight="1" x14ac:dyDescent="0.15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3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4.25" customHeight="1" x14ac:dyDescent="0.15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3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4.25" customHeight="1" x14ac:dyDescent="0.15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3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4.25" customHeight="1" x14ac:dyDescent="0.15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3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4.25" customHeight="1" x14ac:dyDescent="0.15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3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4.25" customHeight="1" x14ac:dyDescent="0.15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3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4.25" customHeight="1" x14ac:dyDescent="0.15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3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4.25" customHeight="1" x14ac:dyDescent="0.15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3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4.25" customHeight="1" x14ac:dyDescent="0.15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3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4.25" customHeight="1" x14ac:dyDescent="0.15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3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4.25" customHeight="1" x14ac:dyDescent="0.15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3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4.25" customHeight="1" x14ac:dyDescent="0.15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3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4.25" customHeight="1" x14ac:dyDescent="0.15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3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4.25" customHeight="1" x14ac:dyDescent="0.15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3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4.25" customHeight="1" x14ac:dyDescent="0.15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3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4.25" customHeight="1" x14ac:dyDescent="0.15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3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4.25" customHeight="1" x14ac:dyDescent="0.15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3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4.25" customHeight="1" x14ac:dyDescent="0.15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3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4.25" customHeight="1" x14ac:dyDescent="0.15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3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4.25" customHeight="1" x14ac:dyDescent="0.15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3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4.25" customHeight="1" x14ac:dyDescent="0.15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3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4.25" customHeight="1" x14ac:dyDescent="0.15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3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4.25" customHeight="1" x14ac:dyDescent="0.15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3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4.25" customHeight="1" x14ac:dyDescent="0.15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3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4.25" customHeight="1" x14ac:dyDescent="0.15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3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4.25" customHeight="1" x14ac:dyDescent="0.15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3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4.25" customHeight="1" x14ac:dyDescent="0.15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3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4.25" customHeight="1" x14ac:dyDescent="0.15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3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4.25" customHeight="1" x14ac:dyDescent="0.15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3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4.25" customHeight="1" x14ac:dyDescent="0.15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3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4.25" customHeight="1" x14ac:dyDescent="0.15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3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4.25" customHeight="1" x14ac:dyDescent="0.15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3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4.25" customHeight="1" x14ac:dyDescent="0.15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3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4.25" customHeight="1" x14ac:dyDescent="0.15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3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4.25" customHeight="1" x14ac:dyDescent="0.15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3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4.25" customHeight="1" x14ac:dyDescent="0.15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3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4.25" customHeight="1" x14ac:dyDescent="0.15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3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4.25" customHeight="1" x14ac:dyDescent="0.15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3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4.25" customHeight="1" x14ac:dyDescent="0.15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3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4.25" customHeight="1" x14ac:dyDescent="0.15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3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4.25" customHeight="1" x14ac:dyDescent="0.15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3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4.25" customHeight="1" x14ac:dyDescent="0.15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3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4.25" customHeight="1" x14ac:dyDescent="0.15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3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4.25" customHeight="1" x14ac:dyDescent="0.15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3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4.25" customHeight="1" x14ac:dyDescent="0.15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3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4.25" customHeight="1" x14ac:dyDescent="0.15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3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4.25" customHeight="1" x14ac:dyDescent="0.15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3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4.25" customHeight="1" x14ac:dyDescent="0.15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3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4.25" customHeight="1" x14ac:dyDescent="0.15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3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4.25" customHeight="1" x14ac:dyDescent="0.15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3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4.25" customHeight="1" x14ac:dyDescent="0.15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3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4.25" customHeight="1" x14ac:dyDescent="0.15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3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4.25" customHeight="1" x14ac:dyDescent="0.15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3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4.25" customHeight="1" x14ac:dyDescent="0.15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3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4.25" customHeight="1" x14ac:dyDescent="0.15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3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4.25" customHeight="1" x14ac:dyDescent="0.15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3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4.25" customHeight="1" x14ac:dyDescent="0.15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3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4.25" customHeight="1" x14ac:dyDescent="0.15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3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4.25" customHeight="1" x14ac:dyDescent="0.15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3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4.25" customHeight="1" x14ac:dyDescent="0.15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3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4.25" customHeight="1" x14ac:dyDescent="0.15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3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4.25" customHeight="1" x14ac:dyDescent="0.15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3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4.25" customHeight="1" x14ac:dyDescent="0.15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3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4.25" customHeight="1" x14ac:dyDescent="0.15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3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4.25" customHeight="1" x14ac:dyDescent="0.15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3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4.25" customHeight="1" x14ac:dyDescent="0.15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3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4.25" customHeight="1" x14ac:dyDescent="0.15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3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4.25" customHeight="1" x14ac:dyDescent="0.15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3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4.25" customHeight="1" x14ac:dyDescent="0.15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3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4.25" customHeight="1" x14ac:dyDescent="0.15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3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4.25" customHeight="1" x14ac:dyDescent="0.15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3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4.25" customHeight="1" x14ac:dyDescent="0.15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3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4.25" customHeight="1" x14ac:dyDescent="0.15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3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4.25" customHeight="1" x14ac:dyDescent="0.15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3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4.25" customHeight="1" x14ac:dyDescent="0.15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3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4.25" customHeight="1" x14ac:dyDescent="0.15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3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4.25" customHeight="1" x14ac:dyDescent="0.15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3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4.25" customHeight="1" x14ac:dyDescent="0.15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3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4.25" customHeight="1" x14ac:dyDescent="0.15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3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4.25" customHeight="1" x14ac:dyDescent="0.15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3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4.25" customHeight="1" x14ac:dyDescent="0.15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3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4.25" customHeight="1" x14ac:dyDescent="0.15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3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4.25" customHeight="1" x14ac:dyDescent="0.15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3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4.25" customHeight="1" x14ac:dyDescent="0.15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3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4.25" customHeight="1" x14ac:dyDescent="0.15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3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4.25" customHeight="1" x14ac:dyDescent="0.15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3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4.25" customHeight="1" x14ac:dyDescent="0.15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3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4.25" customHeight="1" x14ac:dyDescent="0.15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3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4.25" customHeight="1" x14ac:dyDescent="0.15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3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4.25" customHeight="1" x14ac:dyDescent="0.15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3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4.25" customHeight="1" x14ac:dyDescent="0.15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3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4.25" customHeight="1" x14ac:dyDescent="0.15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3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4.25" customHeight="1" x14ac:dyDescent="0.15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3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4.25" customHeight="1" x14ac:dyDescent="0.15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3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4.25" customHeight="1" x14ac:dyDescent="0.15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3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4.25" customHeight="1" x14ac:dyDescent="0.15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3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4.25" customHeight="1" x14ac:dyDescent="0.15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3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4.25" customHeight="1" x14ac:dyDescent="0.15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3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4.25" customHeight="1" x14ac:dyDescent="0.15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3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4.25" customHeight="1" x14ac:dyDescent="0.15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3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4.25" customHeight="1" x14ac:dyDescent="0.15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3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4.25" customHeight="1" x14ac:dyDescent="0.15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3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4.25" customHeight="1" x14ac:dyDescent="0.15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3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4.25" customHeight="1" x14ac:dyDescent="0.15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3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4.25" customHeight="1" x14ac:dyDescent="0.15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3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4.25" customHeight="1" x14ac:dyDescent="0.15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3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4.25" customHeight="1" x14ac:dyDescent="0.15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3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4.25" customHeight="1" x14ac:dyDescent="0.15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3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4.25" customHeight="1" x14ac:dyDescent="0.15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3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4.25" customHeight="1" x14ac:dyDescent="0.15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3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4.25" customHeight="1" x14ac:dyDescent="0.15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3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4.25" customHeight="1" x14ac:dyDescent="0.15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3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4.25" customHeight="1" x14ac:dyDescent="0.15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3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4.25" customHeight="1" x14ac:dyDescent="0.15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3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4.25" customHeight="1" x14ac:dyDescent="0.15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3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4.25" customHeight="1" x14ac:dyDescent="0.15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3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4.25" customHeight="1" x14ac:dyDescent="0.15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3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4.25" customHeight="1" x14ac:dyDescent="0.15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3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4.25" customHeight="1" x14ac:dyDescent="0.15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4.25" customHeight="1" x14ac:dyDescent="0.15">
      <c r="A1001" s="1"/>
      <c r="B1001" s="1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"/>
      <c r="P1001" s="2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4.25" customHeight="1" x14ac:dyDescent="0.15">
      <c r="A1002" s="1"/>
      <c r="B1002" s="1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"/>
      <c r="P1002" s="2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4.25" customHeight="1" x14ac:dyDescent="0.15">
      <c r="A1003" s="1"/>
      <c r="B1003" s="1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"/>
      <c r="P1003" s="2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4.25" customHeight="1" x14ac:dyDescent="0.15">
      <c r="A1004" s="1"/>
      <c r="B1004" s="1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"/>
      <c r="P1004" s="2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4.25" customHeight="1" x14ac:dyDescent="0.15">
      <c r="A1005" s="1"/>
      <c r="B1005" s="1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"/>
      <c r="P1005" s="2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4.25" customHeight="1" x14ac:dyDescent="0.15">
      <c r="A1006" s="1"/>
      <c r="B1006" s="1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"/>
      <c r="P1006" s="2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4.25" customHeight="1" x14ac:dyDescent="0.15">
      <c r="A1007" s="1"/>
      <c r="B1007" s="1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"/>
      <c r="P1007" s="2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4.25" customHeight="1" x14ac:dyDescent="0.15">
      <c r="A1008" s="1"/>
      <c r="B1008" s="1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"/>
      <c r="P1008" s="2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4.25" customHeight="1" x14ac:dyDescent="0.15">
      <c r="A1009" s="1"/>
      <c r="B1009" s="1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"/>
      <c r="P1009" s="2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4.25" customHeight="1" x14ac:dyDescent="0.15">
      <c r="A1010" s="1"/>
      <c r="B1010" s="1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"/>
      <c r="P1010" s="2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4.25" customHeight="1" x14ac:dyDescent="0.15">
      <c r="A1011" s="1"/>
      <c r="B1011" s="1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"/>
      <c r="P1011" s="2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4.25" customHeight="1" x14ac:dyDescent="0.15">
      <c r="A1012" s="1"/>
      <c r="B1012" s="1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"/>
      <c r="P1012" s="2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4.25" customHeight="1" x14ac:dyDescent="0.15">
      <c r="A1013" s="1"/>
      <c r="B1013" s="1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"/>
      <c r="P1013" s="2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4.25" customHeight="1" x14ac:dyDescent="0.15">
      <c r="A1014" s="1"/>
      <c r="B1014" s="1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"/>
      <c r="P1014" s="2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4.25" customHeight="1" x14ac:dyDescent="0.15">
      <c r="A1015" s="1"/>
      <c r="B1015" s="1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"/>
      <c r="P1015" s="2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4.25" customHeight="1" x14ac:dyDescent="0.15">
      <c r="A1016" s="1"/>
      <c r="B1016" s="1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"/>
      <c r="P1016" s="2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4.25" customHeight="1" x14ac:dyDescent="0.15">
      <c r="A1017" s="1"/>
      <c r="B1017" s="1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"/>
      <c r="P1017" s="2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4.25" customHeight="1" x14ac:dyDescent="0.15">
      <c r="A1018" s="1"/>
      <c r="B1018" s="1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"/>
      <c r="P1018" s="2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4.25" customHeight="1" x14ac:dyDescent="0.15">
      <c r="A1019" s="1"/>
      <c r="B1019" s="1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"/>
      <c r="P1019" s="2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4.25" customHeight="1" x14ac:dyDescent="0.15">
      <c r="A1020" s="1"/>
      <c r="B1020" s="1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"/>
      <c r="P1020" s="2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4.25" customHeight="1" x14ac:dyDescent="0.15">
      <c r="A1021" s="1"/>
      <c r="B1021" s="1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"/>
      <c r="P1021" s="2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4.25" customHeight="1" x14ac:dyDescent="0.15">
      <c r="A1022" s="1"/>
      <c r="B1022" s="1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"/>
      <c r="P1022" s="2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1:33" ht="14.25" customHeight="1" x14ac:dyDescent="0.15">
      <c r="A1023" s="1"/>
      <c r="B1023" s="1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3"/>
      <c r="P1023" s="2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1:33" ht="14.25" customHeight="1" x14ac:dyDescent="0.15">
      <c r="A1024" s="1"/>
      <c r="B1024" s="1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3"/>
      <c r="P1024" s="2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1:33" ht="14.25" customHeight="1" x14ac:dyDescent="0.15">
      <c r="A1025" s="1"/>
      <c r="B1025" s="1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3"/>
      <c r="P1025" s="2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1:33" ht="14.25" customHeight="1" x14ac:dyDescent="0.15">
      <c r="A1026" s="1"/>
      <c r="B1026" s="1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3"/>
      <c r="P1026" s="2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1:33" ht="14.25" customHeight="1" x14ac:dyDescent="0.15">
      <c r="A1027" s="1"/>
      <c r="B1027" s="1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3"/>
      <c r="P1027" s="2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1:33" ht="14.25" customHeight="1" x14ac:dyDescent="0.15">
      <c r="A1028" s="1"/>
      <c r="B1028" s="1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3"/>
      <c r="P1028" s="2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1:33" ht="14.25" customHeight="1" x14ac:dyDescent="0.15">
      <c r="A1029" s="1"/>
      <c r="B1029" s="1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3"/>
      <c r="P1029" s="2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1:33" ht="14.25" customHeight="1" x14ac:dyDescent="0.15">
      <c r="A1030" s="1"/>
      <c r="B1030" s="1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3"/>
      <c r="P1030" s="2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1:33" ht="14.25" customHeight="1" x14ac:dyDescent="0.15">
      <c r="A1031" s="1"/>
      <c r="B1031" s="1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3"/>
      <c r="P1031" s="2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1:33" ht="14.25" customHeight="1" x14ac:dyDescent="0.15">
      <c r="A1032" s="1"/>
      <c r="B1032" s="1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3"/>
      <c r="P1032" s="2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1:33" ht="14.25" customHeight="1" x14ac:dyDescent="0.15">
      <c r="A1033" s="1"/>
      <c r="B1033" s="1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3"/>
      <c r="P1033" s="2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1:33" ht="14.25" customHeight="1" x14ac:dyDescent="0.15">
      <c r="A1034" s="1"/>
      <c r="B1034" s="1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3"/>
      <c r="P1034" s="2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1:33" ht="14.25" customHeight="1" x14ac:dyDescent="0.15">
      <c r="A1035" s="1"/>
      <c r="B1035" s="1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3"/>
      <c r="P1035" s="2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1:33" ht="14.25" customHeight="1" x14ac:dyDescent="0.15">
      <c r="A1036" s="1"/>
      <c r="B1036" s="1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3"/>
      <c r="P1036" s="2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1:33" ht="14.25" customHeight="1" x14ac:dyDescent="0.15">
      <c r="A1037" s="1"/>
      <c r="B1037" s="1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3"/>
      <c r="P1037" s="2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1:33" ht="14.25" customHeight="1" x14ac:dyDescent="0.15">
      <c r="A1038" s="1"/>
      <c r="B1038" s="1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3"/>
      <c r="P1038" s="2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1:33" ht="14.25" customHeight="1" x14ac:dyDescent="0.15">
      <c r="A1039" s="1"/>
      <c r="B1039" s="1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3"/>
      <c r="P1039" s="2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1:33" ht="14.25" customHeight="1" x14ac:dyDescent="0.15">
      <c r="A1040" s="1"/>
      <c r="B1040" s="1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3"/>
      <c r="P1040" s="2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1:33" ht="14.25" customHeight="1" x14ac:dyDescent="0.15">
      <c r="A1041" s="1"/>
      <c r="B1041" s="1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3"/>
      <c r="P1041" s="2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1:33" ht="14.25" customHeight="1" x14ac:dyDescent="0.15">
      <c r="A1042" s="1"/>
      <c r="B1042" s="1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3"/>
      <c r="P1042" s="2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1:33" ht="14.25" customHeight="1" x14ac:dyDescent="0.15">
      <c r="A1043" s="1"/>
      <c r="B1043" s="1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3"/>
      <c r="P1043" s="2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1:33" ht="14.25" customHeight="1" x14ac:dyDescent="0.15">
      <c r="A1044" s="1"/>
      <c r="B1044" s="1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3"/>
      <c r="P1044" s="2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1:33" ht="14.25" customHeight="1" x14ac:dyDescent="0.15">
      <c r="A1045" s="1"/>
      <c r="B1045" s="1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3"/>
      <c r="P1045" s="2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1:33" ht="14.25" customHeight="1" x14ac:dyDescent="0.15">
      <c r="A1046" s="1"/>
      <c r="B1046" s="1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3"/>
      <c r="P1046" s="2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1:33" ht="14.25" customHeight="1" x14ac:dyDescent="0.15">
      <c r="A1047" s="1"/>
      <c r="B1047" s="1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3"/>
      <c r="P1047" s="2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</row>
    <row r="1048" spans="1:33" ht="14.25" customHeight="1" x14ac:dyDescent="0.15">
      <c r="A1048" s="1"/>
      <c r="B1048" s="1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3"/>
      <c r="P1048" s="2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</row>
    <row r="1049" spans="1:33" ht="14.25" customHeight="1" x14ac:dyDescent="0.15">
      <c r="A1049" s="1"/>
      <c r="B1049" s="1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3"/>
      <c r="P1049" s="2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</row>
    <row r="1050" spans="1:33" ht="14.25" customHeight="1" x14ac:dyDescent="0.15">
      <c r="A1050" s="1"/>
      <c r="B1050" s="1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3"/>
      <c r="P1050" s="2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</row>
    <row r="1051" spans="1:33" ht="14.25" customHeight="1" x14ac:dyDescent="0.15">
      <c r="A1051" s="1"/>
      <c r="B1051" s="1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3"/>
      <c r="P1051" s="2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</row>
    <row r="1052" spans="1:33" ht="14.25" customHeight="1" x14ac:dyDescent="0.15">
      <c r="A1052" s="1"/>
      <c r="B1052" s="1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3"/>
      <c r="P1052" s="2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</row>
    <row r="1053" spans="1:33" ht="14.25" customHeight="1" x14ac:dyDescent="0.15">
      <c r="A1053" s="1"/>
      <c r="B1053" s="1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3"/>
      <c r="P1053" s="2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</row>
    <row r="1054" spans="1:33" ht="14.25" customHeight="1" x14ac:dyDescent="0.15">
      <c r="A1054" s="1"/>
      <c r="B1054" s="1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3"/>
      <c r="P1054" s="2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</row>
    <row r="1055" spans="1:33" ht="14.25" customHeight="1" x14ac:dyDescent="0.15">
      <c r="A1055" s="1"/>
      <c r="B1055" s="1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3"/>
      <c r="P1055" s="2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</row>
    <row r="1056" spans="1:33" ht="14.25" customHeight="1" x14ac:dyDescent="0.15">
      <c r="A1056" s="1"/>
      <c r="B1056" s="1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3"/>
      <c r="P1056" s="2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</row>
    <row r="1057" spans="1:33" ht="14.25" customHeight="1" x14ac:dyDescent="0.15">
      <c r="A1057" s="1"/>
      <c r="B1057" s="1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3"/>
      <c r="P1057" s="2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</row>
    <row r="1058" spans="1:33" ht="14.25" customHeight="1" x14ac:dyDescent="0.15">
      <c r="A1058" s="1"/>
      <c r="B1058" s="1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3"/>
      <c r="P1058" s="2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</row>
    <row r="1059" spans="1:33" ht="14.25" customHeight="1" x14ac:dyDescent="0.15">
      <c r="A1059" s="1"/>
      <c r="B1059" s="1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3"/>
      <c r="P1059" s="2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</row>
    <row r="1060" spans="1:33" ht="14.25" customHeight="1" x14ac:dyDescent="0.15">
      <c r="A1060" s="1"/>
      <c r="B1060" s="1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3"/>
      <c r="P1060" s="2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</row>
    <row r="1061" spans="1:33" ht="14.25" customHeight="1" x14ac:dyDescent="0.15">
      <c r="A1061" s="1"/>
      <c r="B1061" s="1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3"/>
      <c r="P1061" s="2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</row>
    <row r="1062" spans="1:33" ht="14.25" customHeight="1" x14ac:dyDescent="0.15">
      <c r="A1062" s="1"/>
      <c r="B1062" s="1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3"/>
      <c r="P1062" s="2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</row>
    <row r="1063" spans="1:33" ht="14.25" customHeight="1" x14ac:dyDescent="0.15">
      <c r="A1063" s="1"/>
      <c r="B1063" s="1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3"/>
      <c r="P1063" s="2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</row>
    <row r="1064" spans="1:33" ht="14.25" customHeight="1" x14ac:dyDescent="0.15">
      <c r="A1064" s="1"/>
      <c r="B1064" s="1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3"/>
      <c r="P1064" s="2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</row>
    <row r="1065" spans="1:33" ht="14.25" customHeight="1" x14ac:dyDescent="0.15">
      <c r="A1065" s="1"/>
      <c r="B1065" s="1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3"/>
      <c r="P1065" s="2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</row>
    <row r="1066" spans="1:33" ht="14.25" customHeight="1" x14ac:dyDescent="0.15">
      <c r="A1066" s="1"/>
      <c r="B1066" s="1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3"/>
      <c r="P1066" s="2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</row>
    <row r="1067" spans="1:33" ht="14.25" customHeight="1" x14ac:dyDescent="0.15">
      <c r="A1067" s="1"/>
      <c r="B1067" s="1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3"/>
      <c r="P1067" s="2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</row>
    <row r="1068" spans="1:33" ht="14.25" customHeight="1" x14ac:dyDescent="0.15">
      <c r="A1068" s="1"/>
      <c r="B1068" s="1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3"/>
      <c r="P1068" s="2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</row>
    <row r="1069" spans="1:33" ht="14.25" customHeight="1" x14ac:dyDescent="0.15">
      <c r="A1069" s="1"/>
      <c r="B1069" s="1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3"/>
      <c r="P1069" s="2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</row>
    <row r="1070" spans="1:33" ht="14.25" customHeight="1" x14ac:dyDescent="0.15">
      <c r="A1070" s="1"/>
      <c r="B1070" s="1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3"/>
      <c r="P1070" s="2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</row>
    <row r="1071" spans="1:33" ht="14.25" customHeight="1" x14ac:dyDescent="0.15">
      <c r="A1071" s="1"/>
      <c r="B1071" s="1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3"/>
      <c r="P1071" s="2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</row>
    <row r="1072" spans="1:33" ht="14.25" customHeight="1" x14ac:dyDescent="0.15">
      <c r="A1072" s="1"/>
      <c r="B1072" s="1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3"/>
      <c r="P1072" s="2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</row>
    <row r="1073" spans="1:33" ht="14.25" customHeight="1" x14ac:dyDescent="0.15">
      <c r="A1073" s="1"/>
      <c r="B1073" s="1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3"/>
      <c r="P1073" s="2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</row>
    <row r="1074" spans="1:33" ht="14.25" customHeight="1" x14ac:dyDescent="0.15">
      <c r="A1074" s="1"/>
      <c r="B1074" s="1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3"/>
      <c r="P1074" s="2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</row>
    <row r="1075" spans="1:33" ht="14.25" customHeight="1" x14ac:dyDescent="0.15">
      <c r="A1075" s="1"/>
      <c r="B1075" s="1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3"/>
      <c r="P1075" s="2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</row>
    <row r="1076" spans="1:33" ht="14.25" customHeight="1" x14ac:dyDescent="0.15">
      <c r="A1076" s="1"/>
      <c r="B1076" s="1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3"/>
      <c r="P1076" s="2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</row>
    <row r="1077" spans="1:33" ht="14.25" customHeight="1" x14ac:dyDescent="0.15">
      <c r="A1077" s="1"/>
      <c r="B1077" s="1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3"/>
      <c r="P1077" s="2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</row>
    <row r="1078" spans="1:33" ht="14.25" customHeight="1" x14ac:dyDescent="0.15">
      <c r="A1078" s="1"/>
      <c r="B1078" s="1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3"/>
      <c r="P1078" s="2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</row>
    <row r="1079" spans="1:33" ht="14.25" customHeight="1" x14ac:dyDescent="0.15">
      <c r="A1079" s="1"/>
      <c r="B1079" s="1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3"/>
      <c r="P1079" s="2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</row>
    <row r="1080" spans="1:33" ht="14.25" customHeight="1" x14ac:dyDescent="0.15">
      <c r="A1080" s="1"/>
      <c r="B1080" s="1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3"/>
      <c r="P1080" s="2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</row>
    <row r="1081" spans="1:33" ht="14.25" customHeight="1" x14ac:dyDescent="0.15">
      <c r="A1081" s="1"/>
      <c r="B1081" s="1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3"/>
      <c r="P1081" s="2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</row>
  </sheetData>
  <autoFilter ref="A8:M177" xr:uid="{00000000-0009-0000-0000-000000000000}"/>
  <mergeCells count="10">
    <mergeCell ref="A173:C176"/>
    <mergeCell ref="S6:T6"/>
    <mergeCell ref="C2:I2"/>
    <mergeCell ref="J6:J7"/>
    <mergeCell ref="L6:L7"/>
    <mergeCell ref="M6:M7"/>
    <mergeCell ref="Q6:R6"/>
    <mergeCell ref="E6:F6"/>
    <mergeCell ref="C6:D6"/>
    <mergeCell ref="I6:I7"/>
  </mergeCells>
  <dataValidations count="3">
    <dataValidation type="list" allowBlank="1" showErrorMessage="1" sqref="L174" xr:uid="{D2D20761-7395-415C-8C4D-29174BA6C21E}">
      <formula1>"0.07,0.0"</formula1>
    </dataValidation>
    <dataValidation type="list" allowBlank="1" showInputMessage="1" showErrorMessage="1" sqref="L175" xr:uid="{4F35FE80-0BEF-433B-AFCE-42FCBB97C703}">
      <formula1>"Flat Rate, Express Rate, International Rate, Free Shipping"</formula1>
    </dataValidation>
    <dataValidation type="list" allowBlank="1" showInputMessage="1" showErrorMessage="1" sqref="L2" xr:uid="{01AF70A8-6D25-42A0-B8A5-71B47F2DCEA4}">
      <formula1>"Order Number:, Quote Number"</formula1>
    </dataValidation>
  </dataValidations>
  <hyperlinks>
    <hyperlink ref="C7" r:id="rId1" xr:uid="{DEB09BC1-8DBF-4D15-B698-E6C79888ABD5}"/>
    <hyperlink ref="A9" r:id="rId2" xr:uid="{09732125-D3FC-4268-A354-60AB95F4FD5D}"/>
    <hyperlink ref="B9" r:id="rId3" xr:uid="{23EB7A78-A169-4CC8-8712-AA605CB322F9}"/>
    <hyperlink ref="D7" r:id="rId4" display="Standard Set" xr:uid="{26DE73D7-3478-4FDD-88E7-779CC4761C5F}"/>
    <hyperlink ref="A10:B10" r:id="rId5" display="K110STD" xr:uid="{87E82C95-7157-44A2-BB0E-F167B3802CB1}"/>
    <hyperlink ref="E7" r:id="rId6" xr:uid="{81F505F9-CCD8-4DA1-B73A-5283512E42A2}"/>
    <hyperlink ref="A11:B11" r:id="rId7" display="K11TPLOLE" xr:uid="{6AD58A37-E493-4036-A8CB-88901C50F85F}"/>
    <hyperlink ref="A12:B12" r:id="rId8" display="K11TPLOSTD" xr:uid="{270BAD07-1B88-44B4-8510-803131CA13D0}"/>
    <hyperlink ref="F7" r:id="rId9" display="Standard Set" xr:uid="{CFE5B2A5-122D-4D1B-91E3-0FD70F6DF1CC}"/>
    <hyperlink ref="G7" r:id="rId10" xr:uid="{DBD37C31-74E5-43F9-943E-26E585762090}"/>
    <hyperlink ref="A13:B13" r:id="rId11" display="K11US" xr:uid="{C50D2B65-A636-4B91-861A-CC474F7ED5A5}"/>
    <hyperlink ref="H7" r:id="rId12" xr:uid="{074AF2B2-75E3-493A-B71D-B45EB2257C2B}"/>
    <hyperlink ref="A14:B14" r:id="rId13" display="K110IN" xr:uid="{ED1548F0-F0D7-4AFD-9E6C-680CFD6AC1EB}"/>
    <hyperlink ref="C6:D6" r:id="rId14" display="Fracture Set" xr:uid="{F2D342A4-D723-4D98-99AB-6B5E31AEEDF5}"/>
    <hyperlink ref="G6" r:id="rId15" xr:uid="{67117102-16DC-45D5-BA6C-5B1CF4811971}"/>
    <hyperlink ref="E6:F6" r:id="rId16" display="TPLO Set" xr:uid="{672266E0-B68C-4B8E-A5B0-CB5883459F31}"/>
    <hyperlink ref="B17" r:id="rId17" xr:uid="{6829C8E4-E8CC-E242-BE35-94346EDBE691}"/>
    <hyperlink ref="B18" r:id="rId18" xr:uid="{50817FF8-3E9C-A141-96B6-F8C766FFCE66}"/>
    <hyperlink ref="B19" r:id="rId19" xr:uid="{449D969B-C12C-2744-8ABE-F0D45C31E557}"/>
    <hyperlink ref="B20" r:id="rId20" xr:uid="{C222F080-4500-2741-BC2B-AC9443E232F5}"/>
    <hyperlink ref="B21" r:id="rId21" xr:uid="{3A62356A-6EE2-5444-8675-ADE37B08CBD6}"/>
    <hyperlink ref="B22" r:id="rId22" xr:uid="{2E408618-93F6-B04B-83D4-AC00A2E5358E}"/>
    <hyperlink ref="B23" r:id="rId23" xr:uid="{DC882F5F-1C49-C248-ACC3-B25361F97279}"/>
    <hyperlink ref="B24" r:id="rId24" xr:uid="{B7294E1F-D4D4-3048-8F00-F0B14AFA6CF1}"/>
    <hyperlink ref="B25" r:id="rId25" xr:uid="{ADE51630-3FCA-AC46-8EE0-C8287F6FCEF5}"/>
    <hyperlink ref="B26" r:id="rId26" display="Cross Plate Small, QUAD" xr:uid="{A64C07A8-D0D4-5349-B2A4-BB9D292D1337}"/>
    <hyperlink ref="B27" r:id="rId27" xr:uid="{4B3D96A6-933E-3E45-871B-32DD92747895}"/>
    <hyperlink ref="B28" r:id="rId28" xr:uid="{F6026A53-B829-F948-A440-1498F3A8338D}"/>
    <hyperlink ref="B29" r:id="rId29" xr:uid="{8243CCF4-957B-7C4A-9D6E-A48CC17CE367}"/>
    <hyperlink ref="B30" r:id="rId30" xr:uid="{FEFA0889-D848-954D-B136-16D8D52742BD}"/>
    <hyperlink ref="B31" r:id="rId31" xr:uid="{52FE893B-E031-F040-B2FF-FC045FE5FF65}"/>
    <hyperlink ref="B32" r:id="rId32" xr:uid="{90DD6AB2-B2BB-0C42-A4A6-23F0060D0C34}"/>
    <hyperlink ref="B33" r:id="rId33" xr:uid="{4CF27589-D8F6-FC4F-99C3-AF7096F95D39}"/>
    <hyperlink ref="B34" r:id="rId34" xr:uid="{AC496E4E-A5B1-1E49-8B04-C3C1FFA01928}"/>
    <hyperlink ref="B35" r:id="rId35" xr:uid="{70ED84D9-9FC7-6D49-8699-6B4005A7BEC7}"/>
    <hyperlink ref="B36" r:id="rId36" xr:uid="{1336529F-B5F3-4240-9151-3E5AC3145C68}"/>
    <hyperlink ref="B37" r:id="rId37" xr:uid="{52019B7D-121A-974F-BC2E-C7D47CF8E38E}"/>
    <hyperlink ref="B38" r:id="rId38" xr:uid="{B386E52B-883B-8C4B-B23C-9EB9B150C88A}"/>
    <hyperlink ref="B39" r:id="rId39" xr:uid="{24866565-4299-BF4D-BA92-3C04B16AE4A5}"/>
    <hyperlink ref="B40" r:id="rId40" xr:uid="{4D435BAE-C4F6-7145-B395-A84F4A1E6944}"/>
    <hyperlink ref="B41" r:id="rId41" xr:uid="{A96C9259-12B7-7E4E-878D-CA1F31E4E06A}"/>
    <hyperlink ref="B42" r:id="rId42" xr:uid="{2BCB47D2-CE88-5E44-BD83-C1F7138E06D6}"/>
    <hyperlink ref="B43" r:id="rId43" xr:uid="{5D3EEE0B-236B-064F-AE59-FB5087CC46ED}"/>
    <hyperlink ref="B44" r:id="rId44" xr:uid="{C638104C-D120-F74C-9C38-5E8D93ED1E03}"/>
    <hyperlink ref="B45" r:id="rId45" xr:uid="{D2D5F014-94F6-1848-95AA-BF53C642FC4D}"/>
    <hyperlink ref="B46" r:id="rId46" xr:uid="{9614577C-901E-BE44-A77F-847C45FE2257}"/>
    <hyperlink ref="B47" r:id="rId47" xr:uid="{A2D26F36-260D-0641-8704-3752B54213D1}"/>
    <hyperlink ref="B48" r:id="rId48" xr:uid="{F980E3C6-3F65-AC4E-AC42-78D84F38CDAC}"/>
    <hyperlink ref="B49" r:id="rId49" xr:uid="{C51E35B1-D211-6041-B1F1-A33345354EBA}"/>
    <hyperlink ref="B50" r:id="rId50" xr:uid="{5D6BB9C6-349D-0741-8304-370F8BB89CF6}"/>
    <hyperlink ref="B51" r:id="rId51" xr:uid="{5133FF2A-6CBF-E14A-BA3A-CEC0D35D7D2A}"/>
    <hyperlink ref="B52" r:id="rId52" xr:uid="{9AED201E-4398-0F48-9F39-6FE470483372}"/>
    <hyperlink ref="B57" r:id="rId53" xr:uid="{0498CB9E-5C82-1C4A-B6C7-42E7FA08E592}"/>
    <hyperlink ref="B56" r:id="rId54" xr:uid="{B3A23810-BEC0-304B-8899-03091ED55B77}"/>
    <hyperlink ref="B55" r:id="rId55" xr:uid="{B53327EF-2CAE-BB4B-933C-EF1A77D0354A}"/>
    <hyperlink ref="B54" r:id="rId56" xr:uid="{522F298A-48D6-C948-978A-603CA4410CD3}"/>
    <hyperlink ref="B53" r:id="rId57" xr:uid="{C20F5708-E629-6B43-A257-A265EA845039}"/>
    <hyperlink ref="B60" r:id="rId58" xr:uid="{B85E3165-E959-0740-8940-F8272C0446BC}"/>
    <hyperlink ref="B61" r:id="rId59" xr:uid="{1E42C7F6-9E3B-5447-B990-704AF5E646CB}"/>
    <hyperlink ref="B62" r:id="rId60" xr:uid="{7516222D-8C03-E945-A848-DDDA88285204}"/>
    <hyperlink ref="B63" r:id="rId61" xr:uid="{326F9917-FA50-6D44-9277-C284514377CB}"/>
    <hyperlink ref="B64" r:id="rId62" xr:uid="{4F4C2857-3451-FD48-9BE2-D228EBF66F35}"/>
    <hyperlink ref="B65" r:id="rId63" xr:uid="{9FD2D461-1A28-E345-B088-C8B06553C165}"/>
    <hyperlink ref="B66" r:id="rId64" xr:uid="{3A50E0AE-5F62-084F-8667-D397977DDA65}"/>
    <hyperlink ref="B67" r:id="rId65" xr:uid="{4C21F8C5-C07C-BD47-8518-B379869D0C3E}"/>
    <hyperlink ref="B68" r:id="rId66" xr:uid="{8647F2D9-CB7E-524F-8BD3-5670853F6332}"/>
    <hyperlink ref="B69" r:id="rId67" xr:uid="{3107AD3B-616A-0242-9D93-D786C9B61191}"/>
    <hyperlink ref="B70" r:id="rId68" xr:uid="{813E90B0-B895-D649-94F7-1736612D5B2D}"/>
    <hyperlink ref="B71" r:id="rId69" xr:uid="{72AE069D-398D-9648-AB26-A2F23B8CC554}"/>
    <hyperlink ref="B72" r:id="rId70" xr:uid="{F74ED435-077A-3945-AAEE-91BD87E74653}"/>
    <hyperlink ref="B73" r:id="rId71" xr:uid="{C49303EB-2DDB-2044-A728-4634062E4A14}"/>
    <hyperlink ref="B74" r:id="rId72" xr:uid="{5D6EE223-D77C-9F4D-859D-DC0DBC83EA0B}"/>
    <hyperlink ref="B75" r:id="rId73" xr:uid="{4B3D5018-709A-7142-B96E-CC1DA7FFCACE}"/>
    <hyperlink ref="B76" r:id="rId74" xr:uid="{29A14390-8E1D-0F4C-873D-59F899B3E9C1}"/>
    <hyperlink ref="B77" r:id="rId75" xr:uid="{572796B4-73D9-BB46-BBCC-12A1AAFD9DC9}"/>
    <hyperlink ref="B79" r:id="rId76" xr:uid="{17CE0FEB-6C81-4041-BEE8-48BA54DBD348}"/>
    <hyperlink ref="B80" r:id="rId77" xr:uid="{360F794A-C0CA-4146-AB26-B19108EF5620}"/>
    <hyperlink ref="B81" r:id="rId78" xr:uid="{B93ECCDB-5F6E-854C-B202-C6E5B3262865}"/>
    <hyperlink ref="B82" r:id="rId79" xr:uid="{F5CB2D49-2605-CB46-99BF-F1E600060336}"/>
    <hyperlink ref="B83" r:id="rId80" xr:uid="{1BCAB76D-09DD-834B-9282-EDE741A71658}"/>
    <hyperlink ref="B84" r:id="rId81" xr:uid="{7C9C4053-F3BE-F14D-91D4-7CAF62360259}"/>
    <hyperlink ref="B85" r:id="rId82" xr:uid="{DAD5F582-B242-824C-8012-E06EEDB780D4}"/>
    <hyperlink ref="B86" r:id="rId83" xr:uid="{3E46BD04-D5ED-9548-8144-E6F7300ED3CA}"/>
    <hyperlink ref="B87" r:id="rId84" xr:uid="{06A0C20F-2719-5940-A595-2E8A9EDD6836}"/>
    <hyperlink ref="B88" r:id="rId85" xr:uid="{F3AF8C43-B113-C44E-9792-FE1E478CFF14}"/>
    <hyperlink ref="B89" r:id="rId86" xr:uid="{ED101E0D-F2FA-B94F-AF8B-14B21425CF8F}"/>
    <hyperlink ref="B90" r:id="rId87" xr:uid="{97A09FD9-965F-0946-A708-43F671C67EF5}"/>
    <hyperlink ref="B91" r:id="rId88" xr:uid="{C28C8483-38B9-1F45-90FC-5AD564C93FD6}"/>
    <hyperlink ref="B92" r:id="rId89" xr:uid="{D91BFE00-4922-D842-ABDF-AF0DB450D505}"/>
    <hyperlink ref="B93" r:id="rId90" xr:uid="{A6148418-101C-1348-9ADA-0B6587806328}"/>
    <hyperlink ref="B94" r:id="rId91" xr:uid="{9AE8BA0E-1502-E745-811A-825A77ED3B28}"/>
    <hyperlink ref="B95" r:id="rId92" xr:uid="{367A4C2E-5967-1345-B982-63596F1C1457}"/>
    <hyperlink ref="B96" r:id="rId93" xr:uid="{29A980F6-FBF5-C842-B5EB-53B06B62ACAC}"/>
    <hyperlink ref="B98" r:id="rId94" xr:uid="{14D47DC9-7689-684F-A3A2-A5232B01E0B2}"/>
    <hyperlink ref="B99" r:id="rId95" xr:uid="{584F5C53-1966-3142-959D-458080451242}"/>
    <hyperlink ref="B100" r:id="rId96" xr:uid="{86EF31A0-3B15-A842-80F0-89EF7CE43239}"/>
    <hyperlink ref="B101" r:id="rId97" xr:uid="{B2591905-794B-BC45-9C6F-0181E721BC41}"/>
    <hyperlink ref="B102" r:id="rId98" xr:uid="{D0CAA31A-0CA4-AD42-A0D8-61E64DAF7CB8}"/>
    <hyperlink ref="B103" r:id="rId99" xr:uid="{F2862691-CD53-D442-ABE2-676A99EBB9EB}"/>
    <hyperlink ref="B104" r:id="rId100" xr:uid="{AC966672-32E0-C146-A0F5-48731E2DDBDF}"/>
    <hyperlink ref="B105" r:id="rId101" xr:uid="{7C711C01-3491-064C-BCBF-CF7E8291E557}"/>
    <hyperlink ref="B106" r:id="rId102" xr:uid="{B3BECB6D-1A04-A540-A926-FA78F2D5BCB5}"/>
    <hyperlink ref="B107" r:id="rId103" xr:uid="{48E96B45-6602-7744-B330-0AECADC79980}"/>
    <hyperlink ref="B108" r:id="rId104" xr:uid="{B24BA393-57EA-2646-998C-546D7B5FAC65}"/>
    <hyperlink ref="B109" r:id="rId105" xr:uid="{D6544742-B1DE-5C48-8A86-09D091C0D880}"/>
    <hyperlink ref="B110" r:id="rId106" xr:uid="{3A7B06C2-6613-404E-838F-1FCA5C2264CE}"/>
    <hyperlink ref="B112" r:id="rId107" xr:uid="{5D50E858-6D01-8E4F-9A2A-403BA2AEDF54}"/>
    <hyperlink ref="B113" r:id="rId108" xr:uid="{086A53F8-D0E0-5B45-94B5-48270419E849}"/>
    <hyperlink ref="B114" r:id="rId109" xr:uid="{7308EB67-1BE9-BC40-BE8F-91585F91F91F}"/>
    <hyperlink ref="B115" r:id="rId110" xr:uid="{CFD45131-B342-D24B-AAC1-77693FCB9DD0}"/>
    <hyperlink ref="B116" r:id="rId111" xr:uid="{2F66B668-22E8-B541-A05F-9D36BBE47B63}"/>
    <hyperlink ref="B117" r:id="rId112" xr:uid="{06FA8827-4027-2B46-ABD8-84D0AAB1D466}"/>
    <hyperlink ref="B118" r:id="rId113" xr:uid="{E7033DF6-2344-7144-8592-15F3899C3832}"/>
    <hyperlink ref="B119" r:id="rId114" xr:uid="{E24DBEE5-2666-A64A-B62C-53D3597BA27F}"/>
    <hyperlink ref="B120" r:id="rId115" xr:uid="{20008181-AD5D-8648-B5DF-798FF83246E4}"/>
    <hyperlink ref="B121" r:id="rId116" xr:uid="{08E4AF8C-FFB6-EA4D-838B-5507FCE3B15A}"/>
    <hyperlink ref="B122" r:id="rId117" xr:uid="{E0036F0F-0CE3-DA4F-B93F-98E190A46A6E}"/>
    <hyperlink ref="B123" r:id="rId118" xr:uid="{8CECF79A-0FCA-D940-BF39-CBE10C64E470}"/>
    <hyperlink ref="B124" r:id="rId119" xr:uid="{FD55911C-6E73-714E-9F00-22F4331810C9}"/>
    <hyperlink ref="B125" r:id="rId120" xr:uid="{AB086363-150D-3744-B638-661326EFC1F4}"/>
    <hyperlink ref="B126" r:id="rId121" xr:uid="{F0A4C31E-A22E-4C42-B3F5-D245517F213C}"/>
    <hyperlink ref="B127" r:id="rId122" xr:uid="{8DCCD0EA-DCAF-014C-9B74-A415B68CCBC8}"/>
    <hyperlink ref="B129" r:id="rId123" xr:uid="{618DE062-1F99-8740-ACF3-3F201D23B184}"/>
    <hyperlink ref="B130" r:id="rId124" xr:uid="{13CF9CB6-C9F4-CB43-AB84-F1CA10DCAC54}"/>
    <hyperlink ref="B131" r:id="rId125" xr:uid="{945B99E5-8374-B341-B957-C40CEFC9047B}"/>
    <hyperlink ref="B132" r:id="rId126" xr:uid="{CC5E5A38-58BB-5B46-BC04-29282452A8BD}"/>
    <hyperlink ref="B133" r:id="rId127" xr:uid="{AC21179E-1FDF-2E4C-95FA-0579C2A80DFF}"/>
    <hyperlink ref="B134" r:id="rId128" xr:uid="{99DE21EE-076D-6040-8DC6-35828FF88EAF}"/>
    <hyperlink ref="B135" r:id="rId129" xr:uid="{E37D458C-29E3-F144-BC03-86E35E8943D0}"/>
    <hyperlink ref="B136" r:id="rId130" xr:uid="{722DC27E-9F49-E845-84C6-FC35DAD9F71F}"/>
    <hyperlink ref="B138" r:id="rId131" xr:uid="{3B39E574-1222-334D-AAFA-344D3EE0FCE7}"/>
    <hyperlink ref="B139" r:id="rId132" xr:uid="{B30BCF81-9E7D-8744-9805-B93DEDA22D14}"/>
    <hyperlink ref="B140" r:id="rId133" xr:uid="{643C6907-3799-6A4B-816F-DFC870A10983}"/>
    <hyperlink ref="B141" r:id="rId134" xr:uid="{C89DE239-EF4F-E648-BF52-1815A532A72F}"/>
    <hyperlink ref="B142" r:id="rId135" xr:uid="{8EDF5CEE-DD4B-284B-BD9F-01D850763746}"/>
    <hyperlink ref="B143" r:id="rId136" xr:uid="{8B7C170F-B05A-7644-B494-F217F4C65BEB}"/>
    <hyperlink ref="B144" r:id="rId137" xr:uid="{E114CCBE-E354-8B41-AD78-C82924E88143}"/>
    <hyperlink ref="B145" r:id="rId138" xr:uid="{2A3214C1-23B8-5542-8E41-10C038B4A896}"/>
    <hyperlink ref="B146" r:id="rId139" xr:uid="{DA8F8D19-89D9-6A42-BE57-46E976ABB4EC}"/>
    <hyperlink ref="B147" r:id="rId140" xr:uid="{EB84DDDA-30EA-C642-BEC5-E4FC10B32308}"/>
    <hyperlink ref="B148" r:id="rId141" xr:uid="{D81F177B-926D-4040-BEDE-30476E9A4701}"/>
    <hyperlink ref="B151" r:id="rId142" xr:uid="{A3247D5C-39E9-1C45-8C31-D82D6CDF99A7}"/>
    <hyperlink ref="B152" r:id="rId143" xr:uid="{981BA9BE-F0F5-514A-9ABA-593C84055C4C}"/>
    <hyperlink ref="B153" r:id="rId144" xr:uid="{AACE73CB-25DA-6248-A7FC-A3E302F53F3B}"/>
    <hyperlink ref="B154" r:id="rId145" xr:uid="{5C60867B-2E16-614A-9414-09080E82DA4F}"/>
    <hyperlink ref="B155" r:id="rId146" xr:uid="{33BE9D43-5073-F24E-9F89-ED3C0FAE8E31}"/>
    <hyperlink ref="B156" r:id="rId147" xr:uid="{8444F213-1BE6-F94F-AE69-D211B4E32582}"/>
    <hyperlink ref="B157" r:id="rId148" xr:uid="{47EE971A-9893-9B48-99D0-3D7D704314E6}"/>
    <hyperlink ref="B158" r:id="rId149" xr:uid="{3C8E7B4F-F67C-744C-8657-369A16E02685}"/>
    <hyperlink ref="B159" r:id="rId150" xr:uid="{11B3BC9D-56D0-4846-B8F4-7816FC23A35C}"/>
    <hyperlink ref="B160" r:id="rId151" xr:uid="{A22E0EF6-3D03-D045-A79D-642D706959C8}"/>
    <hyperlink ref="B161" r:id="rId152" xr:uid="{0A507122-EBEB-F44E-A583-697F570B1E46}"/>
    <hyperlink ref="B162" r:id="rId153" xr:uid="{A2C7BB4A-F961-624D-8CD2-7CD9B62EB725}"/>
    <hyperlink ref="B163" r:id="rId154" xr:uid="{EE51A2C1-C958-DE40-9B4D-6D9771E6FDA5}"/>
    <hyperlink ref="B164" r:id="rId155" xr:uid="{A89AACB2-2F3D-974C-B0B1-AA4B16B88EEC}"/>
    <hyperlink ref="B165" r:id="rId156" xr:uid="{3D5DC056-363D-0947-9999-DC8429BCB1EB}"/>
    <hyperlink ref="B167" r:id="rId157" xr:uid="{BE792154-BE7E-AB43-9187-DF3693C772AD}"/>
    <hyperlink ref="B168" r:id="rId158" xr:uid="{4CD3B2B3-3D7F-0740-991C-D24002F83853}"/>
    <hyperlink ref="B169" r:id="rId159" display="Multi-Purpose Case (Yelow)" xr:uid="{ED39292D-15E0-BB4A-91AF-2DD626382673}"/>
    <hyperlink ref="B170" r:id="rId160" xr:uid="{013C4B7D-25B6-8949-B997-CB8767B116C8}"/>
  </hyperlinks>
  <printOptions horizontalCentered="1" verticalCentered="1"/>
  <pageMargins left="0.25" right="0.25" top="0.15" bottom="0.15" header="0" footer="0"/>
  <pageSetup scale="66" orientation="portrait" r:id="rId161"/>
  <rowBreaks count="2" manualBreakCount="2">
    <brk id="58" max="16383" man="1"/>
    <brk id="127" max="16383" man="1"/>
  </rowBreaks>
  <colBreaks count="1" manualBreakCount="1">
    <brk id="14" max="1048575" man="1"/>
  </colBreaks>
  <drawing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 2024</vt:lpstr>
      <vt:lpstr>'Q1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Silva</dc:creator>
  <cp:lastModifiedBy>Alejandro Ariza</cp:lastModifiedBy>
  <cp:lastPrinted>2024-03-12T14:23:16Z</cp:lastPrinted>
  <dcterms:created xsi:type="dcterms:W3CDTF">2017-08-15T21:10:30Z</dcterms:created>
  <dcterms:modified xsi:type="dcterms:W3CDTF">2024-04-04T23:14:23Z</dcterms:modified>
</cp:coreProperties>
</file>